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'4'!#REF!</definedName>
    <definedName name="ACwvu.форма7." localSheetId="4" hidden="1">'5'!#REF!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'[5]Sheet3'!$A$3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4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'3'!$B:$B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'1'!$A$1:$K$10</definedName>
    <definedName name="_xlnm.Print_Area" localSheetId="1">'2'!$A$1:$I$9</definedName>
    <definedName name="_xlnm.Print_Area" localSheetId="2">'3'!$B$1:$F$28</definedName>
    <definedName name="_xlnm.Print_Area" localSheetId="3">'4'!$A$1:$E$25</definedName>
    <definedName name="_xlnm.Print_Area" localSheetId="4">'5'!$A$1:$E$15</definedName>
    <definedName name="_xlnm.Print_Area" localSheetId="5">'6'!$A$1:$E$29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'[9]Sheet3'!$A$2</definedName>
    <definedName name="ц" localSheetId="2">'[8]Sheet3'!$A$2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<sst xmlns="http://schemas.openxmlformats.org/spreadsheetml/2006/main" count="251" uniqueCount="150">
  <si>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</si>
  <si>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</si>
  <si>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</si>
  <si>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</si>
  <si>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</si>
  <si>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</si>
  <si>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</si>
  <si>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</si>
  <si>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</si>
  <si>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</si>
  <si>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</si>
  <si>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</si>
  <si>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</si>
  <si>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</si>
  <si>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</si>
  <si>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</si>
  <si>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</si>
  <si>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</si>
  <si>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</si>
  <si>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</si>
  <si>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</si>
  <si>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</si>
  <si>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</si>
  <si>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</si>
  <si>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</si>
  <si>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</si>
  <si>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</si>
  <si>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</si>
  <si>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</si>
  <si>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</si>
  <si>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</si>
  <si>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</si>
  <si>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</si>
  <si>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</si>
  <si>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</si>
  <si>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</si>
  <si>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</si>
  <si>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</si>
  <si>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</si>
  <si>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</si>
  <si>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</si>
  <si>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</si>
  <si>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</si>
  <si>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</si>
  <si>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</si>
  <si>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</si>
  <si>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</si>
  <si>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</si>
  <si>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</si>
  <si>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</si>
  <si>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</si>
  <si>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</si>
  <si>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</si>
  <si>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</si>
  <si>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</si>
  <si>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</si>
  <si>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</si>
  <si>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</si>
  <si>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</si>
  <si>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</si>
  <si>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</si>
  <si>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</si>
  <si>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</si>
  <si>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</si>
  <si>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</si>
  <si>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</si>
  <si>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</si>
  <si>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</si>
  <si>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</si>
  <si>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</si>
  <si>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</si>
  <si>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у за 9 місяців 2016 -2017 рр.</t>
  </si>
  <si>
    <t>Херсонська область</t>
  </si>
  <si>
    <t>-</t>
  </si>
  <si>
    <t>Діяльність Херсонської обласної служби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</si>
  <si>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</si>
  <si>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</si>
  <si>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</si>
  <si>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</si>
  <si>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</si>
  <si>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</si>
  <si>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</si>
  <si>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</si>
  <si>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</si>
  <si>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</si>
  <si>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</si>
  <si>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</si>
  <si>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Область</t>
  </si>
  <si>
    <t xml:space="preserve"> 2015 р.</t>
  </si>
  <si>
    <t>Економічна активність населення Херсонської області у середньому за  2015 - 2016 рр.,                                                                                                                                                          за віковими групами, місцем проживан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</si>
  <si>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</si>
  <si>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</si>
  <si>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</si>
  <si>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</si>
  <si>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</si>
  <si>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</si>
  <si>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</si>
  <si>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</si>
  <si>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</si>
  <si>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Iванiвська філія Херсонського ОЦЗ</t>
  </si>
  <si>
    <t>Каланчацький РЦЗ</t>
  </si>
  <si>
    <t>Каховський МРЦЗ</t>
  </si>
  <si>
    <t>Hижньосiрогозька філія Херсонського ОЦЗ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</si>
  <si>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</si>
  <si>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</si>
  <si>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</si>
  <si>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</si>
  <si>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</si>
  <si>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</si>
  <si>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</si>
  <si>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2018 р.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</si>
  <si>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</si>
  <si>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</si>
  <si>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</si>
  <si>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</si>
  <si>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</si>
  <si>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</si>
  <si>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</si>
  <si>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</si>
  <si>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</si>
  <si>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</si>
  <si>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</si>
  <si>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</si>
  <si>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</si>
  <si>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Надання послуг державною службою зайнятості</t>
  </si>
  <si>
    <t>Всього отримали роботу                                       (у т.ч. до набуття статусу безробітного),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</si>
  <si>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</si>
  <si>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</si>
  <si>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</si>
  <si>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</si>
  <si>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</si>
  <si>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</si>
  <si>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інших   джерел</t>
  </si>
  <si>
    <t xml:space="preserve"> + (-)                            осіб</t>
  </si>
  <si>
    <t xml:space="preserve"> + (-)                       осіб</t>
  </si>
  <si>
    <t xml:space="preserve">  2017 р.</t>
  </si>
  <si>
    <t xml:space="preserve"> 2018 р.</t>
  </si>
  <si>
    <t>січень-лютий          2017 р.</t>
  </si>
  <si>
    <t>січень-лютий            2018 р.</t>
  </si>
  <si>
    <t>у 6 р.</t>
  </si>
  <si>
    <t>Інформація щодо запланованого масового вивільнення працівників                                                                                             за січень-лютий 2017-2018 рр.</t>
  </si>
  <si>
    <t>за січень-лютий 2017-2018 рр.</t>
  </si>
  <si>
    <t>Станом на 1 березня</t>
  </si>
  <si>
    <t>у січні-лютому 2017 - 2018 рр.</t>
  </si>
  <si>
    <t>Середній розмір допомоги по безробіттю у лютому, грн.</t>
  </si>
  <si>
    <t>Середній розмір допомоги по безробіттю,                                      у лютому, грн.</t>
  </si>
  <si>
    <t xml:space="preserve"> - 1,1 в.п.</t>
  </si>
  <si>
    <t>443 грн.</t>
  </si>
  <si>
    <t>у 4 р.</t>
  </si>
  <si>
    <t>у 10,2 р.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</si>
</sst>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&quot;.&quot;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4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20"/>
      <name val="Times New Roman"/>
      <family val="1"/>
    </font>
    <font>
      <sz val="10.5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double"/>
      <bottom style="hair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/>
      <right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3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4" fillId="24" borderId="1" applyNumberFormat="0" applyAlignment="0" applyProtection="0"/>
    <xf numFmtId="0" fontId="44" fillId="42" borderId="1" applyNumberFormat="0" applyAlignment="0" applyProtection="0"/>
    <xf numFmtId="0" fontId="46" fillId="43" borderId="2" applyNumberFormat="0" applyAlignment="0" applyProtection="0"/>
    <xf numFmtId="0" fontId="46" fillId="44" borderId="2" applyNumberFormat="0" applyAlignment="0" applyProtection="0"/>
    <xf numFmtId="0" fontId="49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2" fillId="12" borderId="1" applyNumberFormat="0" applyAlignment="0" applyProtection="0"/>
    <xf numFmtId="0" fontId="42" fillId="13" borderId="1" applyNumberFormat="0" applyAlignment="0" applyProtection="0"/>
    <xf numFmtId="0" fontId="50" fillId="0" borderId="6" applyNumberFormat="0" applyFill="0" applyAlignment="0" applyProtection="0"/>
    <xf numFmtId="0" fontId="47" fillId="25" borderId="0" applyNumberFormat="0" applyBorder="0" applyAlignment="0" applyProtection="0"/>
    <xf numFmtId="0" fontId="47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3" fillId="24" borderId="8" applyNumberFormat="0" applyAlignment="0" applyProtection="0"/>
    <xf numFmtId="0" fontId="43" fillId="42" borderId="8" applyNumberFormat="0" applyAlignment="0" applyProtection="0"/>
    <xf numFmtId="0" fontId="6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0" borderId="0" applyNumberFormat="0" applyBorder="0" applyAlignment="0" applyProtection="0"/>
    <xf numFmtId="0" fontId="41" fillId="40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34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35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4" borderId="0" applyNumberFormat="0" applyBorder="0" applyAlignment="0" applyProtection="0"/>
    <xf numFmtId="0" fontId="41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12" borderId="1" applyNumberFormat="0" applyAlignment="0" applyProtection="0"/>
    <xf numFmtId="0" fontId="42" fillId="13" borderId="1" applyNumberFormat="0" applyAlignment="0" applyProtection="0"/>
    <xf numFmtId="0" fontId="42" fillId="12" borderId="1" applyNumberFormat="0" applyAlignment="0" applyProtection="0"/>
    <xf numFmtId="0" fontId="42" fillId="13" borderId="1" applyNumberFormat="0" applyAlignment="0" applyProtection="0"/>
    <xf numFmtId="0" fontId="42" fillId="12" borderId="1" applyNumberFormat="0" applyAlignment="0" applyProtection="0"/>
    <xf numFmtId="9" fontId="0" fillId="0" borderId="0" applyFont="0" applyFill="0" applyBorder="0" applyAlignment="0" applyProtection="0"/>
    <xf numFmtId="0" fontId="43" fillId="24" borderId="8" applyNumberFormat="0" applyAlignment="0" applyProtection="0"/>
    <xf numFmtId="0" fontId="43" fillId="24" borderId="8" applyNumberFormat="0" applyAlignment="0" applyProtection="0"/>
    <xf numFmtId="0" fontId="43" fillId="42" borderId="8" applyNumberFormat="0" applyAlignment="0" applyProtection="0"/>
    <xf numFmtId="0" fontId="43" fillId="24" borderId="8" applyNumberFormat="0" applyAlignment="0" applyProtection="0"/>
    <xf numFmtId="0" fontId="44" fillId="24" borderId="1" applyNumberFormat="0" applyAlignment="0" applyProtection="0"/>
    <xf numFmtId="0" fontId="44" fillId="24" borderId="1" applyNumberFormat="0" applyAlignment="0" applyProtection="0"/>
    <xf numFmtId="0" fontId="44" fillId="42" borderId="1" applyNumberFormat="0" applyAlignment="0" applyProtection="0"/>
    <xf numFmtId="0" fontId="44" fillId="24" borderId="1" applyNumberFormat="0" applyAlignment="0" applyProtection="0"/>
    <xf numFmtId="0" fontId="52" fillId="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6" applyNumberFormat="0" applyFill="0" applyAlignment="0" applyProtection="0"/>
    <xf numFmtId="0" fontId="45" fillId="0" borderId="13" applyNumberFormat="0" applyFill="0" applyAlignment="0" applyProtection="0"/>
    <xf numFmtId="0" fontId="45" fillId="0" borderId="9" applyNumberFormat="0" applyFill="0" applyAlignment="0" applyProtection="0"/>
    <xf numFmtId="0" fontId="45" fillId="0" borderId="13" applyNumberFormat="0" applyFill="0" applyAlignment="0" applyProtection="0"/>
    <xf numFmtId="0" fontId="46" fillId="43" borderId="2" applyNumberFormat="0" applyAlignment="0" applyProtection="0"/>
    <xf numFmtId="0" fontId="46" fillId="44" borderId="2" applyNumberFormat="0" applyAlignment="0" applyProtection="0"/>
    <xf numFmtId="0" fontId="46" fillId="43" borderId="2" applyNumberFormat="0" applyAlignment="0" applyProtection="0"/>
    <xf numFmtId="0" fontId="46" fillId="44" borderId="2" applyNumberFormat="0" applyAlignment="0" applyProtection="0"/>
    <xf numFmtId="0" fontId="46" fillId="43" borderId="2" applyNumberFormat="0" applyAlignment="0" applyProtection="0"/>
    <xf numFmtId="0" fontId="6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45" borderId="0" applyNumberFormat="0" applyBorder="0" applyAlignment="0" applyProtection="0"/>
    <xf numFmtId="0" fontId="44" fillId="24" borderId="1" applyNumberFormat="0" applyAlignment="0" applyProtection="0"/>
    <xf numFmtId="0" fontId="44" fillId="42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45" fillId="0" borderId="9" applyNumberFormat="0" applyFill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3" fillId="24" borderId="8" applyNumberFormat="0" applyAlignment="0" applyProtection="0"/>
    <xf numFmtId="0" fontId="43" fillId="42" borderId="8" applyNumberFormat="0" applyAlignment="0" applyProtection="0"/>
    <xf numFmtId="0" fontId="50" fillId="0" borderId="6" applyNumberFormat="0" applyFill="0" applyAlignment="0" applyProtection="0"/>
    <xf numFmtId="0" fontId="47" fillId="25" borderId="0" applyNumberFormat="0" applyBorder="0" applyAlignment="0" applyProtection="0"/>
    <xf numFmtId="0" fontId="47" fillId="45" borderId="0" applyNumberFormat="0" applyBorder="0" applyAlignment="0" applyProtection="0"/>
    <xf numFmtId="0" fontId="39" fillId="0" borderId="0">
      <alignment/>
      <protection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344">
      <alignment/>
      <protection/>
    </xf>
    <xf numFmtId="0" fontId="1" fillId="14" borderId="0" xfId="344" applyFill="1">
      <alignment/>
      <protection/>
    </xf>
    <xf numFmtId="0" fontId="5" fillId="0" borderId="0" xfId="344" applyFont="1" applyAlignment="1">
      <alignment vertical="center"/>
      <protection/>
    </xf>
    <xf numFmtId="0" fontId="1" fillId="0" borderId="0" xfId="344" applyFont="1" applyAlignment="1">
      <alignment horizontal="left" vertical="center"/>
      <protection/>
    </xf>
    <xf numFmtId="0" fontId="1" fillId="0" borderId="0" xfId="344" applyAlignment="1">
      <alignment horizontal="center" vertical="center"/>
      <protection/>
    </xf>
    <xf numFmtId="0" fontId="1" fillId="0" borderId="0" xfId="344" applyFill="1">
      <alignment/>
      <protection/>
    </xf>
    <xf numFmtId="3" fontId="1" fillId="0" borderId="0" xfId="344" applyNumberFormat="1">
      <alignment/>
      <protection/>
    </xf>
    <xf numFmtId="0" fontId="1" fillId="47" borderId="0" xfId="344" applyFill="1">
      <alignment/>
      <protection/>
    </xf>
    <xf numFmtId="0" fontId="6" fillId="0" borderId="0" xfId="344" applyFont="1">
      <alignment/>
      <protection/>
    </xf>
    <xf numFmtId="0" fontId="1" fillId="0" borderId="0" xfId="344" applyBorder="1">
      <alignment/>
      <protection/>
    </xf>
    <xf numFmtId="1" fontId="1" fillId="0" borderId="0" xfId="347" applyNumberFormat="1" applyFont="1" applyFill="1" applyProtection="1">
      <alignment/>
      <protection locked="0"/>
    </xf>
    <xf numFmtId="1" fontId="1" fillId="0" borderId="0" xfId="347" applyNumberFormat="1" applyFont="1" applyFill="1" applyBorder="1" applyProtection="1">
      <alignment/>
      <protection locked="0"/>
    </xf>
    <xf numFmtId="1" fontId="12" fillId="0" borderId="0" xfId="347" applyNumberFormat="1" applyFont="1" applyFill="1" applyBorder="1" applyProtection="1">
      <alignment/>
      <protection locked="0"/>
    </xf>
    <xf numFmtId="181" fontId="12" fillId="0" borderId="0" xfId="347" applyNumberFormat="1" applyFont="1" applyFill="1" applyBorder="1" applyProtection="1">
      <alignment/>
      <protection locked="0"/>
    </xf>
    <xf numFmtId="1" fontId="13" fillId="0" borderId="0" xfId="347" applyNumberFormat="1" applyFont="1" applyFill="1" applyBorder="1" applyProtection="1">
      <alignment/>
      <protection locked="0"/>
    </xf>
    <xf numFmtId="3" fontId="13" fillId="0" borderId="0" xfId="347" applyNumberFormat="1" applyFont="1" applyFill="1" applyBorder="1" applyProtection="1">
      <alignment/>
      <protection locked="0"/>
    </xf>
    <xf numFmtId="3" fontId="12" fillId="0" borderId="0" xfId="347" applyNumberFormat="1" applyFont="1" applyFill="1" applyBorder="1" applyProtection="1">
      <alignment/>
      <protection locked="0"/>
    </xf>
    <xf numFmtId="0" fontId="4" fillId="0" borderId="14" xfId="345" applyFont="1" applyFill="1" applyBorder="1" applyAlignment="1">
      <alignment horizontal="center" vertical="center"/>
      <protection/>
    </xf>
    <xf numFmtId="0" fontId="16" fillId="0" borderId="0" xfId="352" applyFont="1" applyFill="1">
      <alignment/>
      <protection/>
    </xf>
    <xf numFmtId="0" fontId="18" fillId="0" borderId="0" xfId="352" applyFont="1" applyFill="1" applyBorder="1" applyAlignment="1">
      <alignment horizontal="center"/>
      <protection/>
    </xf>
    <xf numFmtId="0" fontId="18" fillId="0" borderId="0" xfId="352" applyFont="1" applyFill="1">
      <alignment/>
      <protection/>
    </xf>
    <xf numFmtId="0" fontId="20" fillId="0" borderId="0" xfId="352" applyFont="1" applyFill="1" applyAlignment="1">
      <alignment vertical="center"/>
      <protection/>
    </xf>
    <xf numFmtId="1" fontId="22" fillId="0" borderId="0" xfId="352" applyNumberFormat="1" applyFont="1" applyFill="1">
      <alignment/>
      <protection/>
    </xf>
    <xf numFmtId="0" fontId="22" fillId="0" borderId="0" xfId="352" applyFont="1" applyFill="1">
      <alignment/>
      <protection/>
    </xf>
    <xf numFmtId="0" fontId="20" fillId="0" borderId="0" xfId="352" applyFont="1" applyFill="1" applyAlignment="1">
      <alignment vertical="center" wrapText="1"/>
      <protection/>
    </xf>
    <xf numFmtId="0" fontId="22" fillId="0" borderId="0" xfId="352" applyFont="1" applyFill="1" applyAlignment="1">
      <alignment vertical="center"/>
      <protection/>
    </xf>
    <xf numFmtId="0" fontId="22" fillId="0" borderId="0" xfId="352" applyFont="1" applyFill="1" applyAlignment="1">
      <alignment horizontal="center"/>
      <protection/>
    </xf>
    <xf numFmtId="0" fontId="22" fillId="0" borderId="0" xfId="352" applyFont="1" applyFill="1" applyAlignment="1">
      <alignment wrapText="1"/>
      <protection/>
    </xf>
    <xf numFmtId="3" fontId="19" fillId="0" borderId="14" xfId="352" applyNumberFormat="1" applyFont="1" applyFill="1" applyBorder="1" applyAlignment="1">
      <alignment horizontal="center" vertical="center"/>
      <protection/>
    </xf>
    <xf numFmtId="0" fontId="18" fillId="0" borderId="0" xfId="352" applyFont="1" applyFill="1" applyAlignment="1">
      <alignment vertical="center"/>
      <protection/>
    </xf>
    <xf numFmtId="3" fontId="26" fillId="0" borderId="0" xfId="352" applyNumberFormat="1" applyFont="1" applyFill="1" applyAlignment="1">
      <alignment horizontal="center" vertical="center"/>
      <protection/>
    </xf>
    <xf numFmtId="3" fontId="25" fillId="0" borderId="14" xfId="352" applyNumberFormat="1" applyFont="1" applyFill="1" applyBorder="1" applyAlignment="1">
      <alignment horizontal="center" vertical="center" wrapText="1"/>
      <protection/>
    </xf>
    <xf numFmtId="3" fontId="25" fillId="0" borderId="14" xfId="352" applyNumberFormat="1" applyFont="1" applyFill="1" applyBorder="1" applyAlignment="1">
      <alignment horizontal="center" vertical="center"/>
      <protection/>
    </xf>
    <xf numFmtId="3" fontId="22" fillId="0" borderId="0" xfId="352" applyNumberFormat="1" applyFont="1" applyFill="1">
      <alignment/>
      <protection/>
    </xf>
    <xf numFmtId="181" fontId="22" fillId="0" borderId="0" xfId="352" applyNumberFormat="1" applyFont="1" applyFill="1">
      <alignment/>
      <protection/>
    </xf>
    <xf numFmtId="0" fontId="4" fillId="0" borderId="14" xfId="345" applyFont="1" applyFill="1" applyBorder="1" applyAlignment="1">
      <alignment horizontal="center" vertical="center" wrapText="1"/>
      <protection/>
    </xf>
    <xf numFmtId="181" fontId="4" fillId="0" borderId="14" xfId="345" applyNumberFormat="1" applyFont="1" applyFill="1" applyBorder="1" applyAlignment="1">
      <alignment horizontal="center" vertical="center"/>
      <protection/>
    </xf>
    <xf numFmtId="180" fontId="4" fillId="0" borderId="14" xfId="345" applyNumberFormat="1" applyFont="1" applyFill="1" applyBorder="1" applyAlignment="1">
      <alignment horizontal="center" vertical="center"/>
      <protection/>
    </xf>
    <xf numFmtId="181" fontId="4" fillId="0" borderId="15" xfId="345" applyNumberFormat="1" applyFont="1" applyFill="1" applyBorder="1" applyAlignment="1">
      <alignment horizontal="center" vertical="center"/>
      <protection/>
    </xf>
    <xf numFmtId="181" fontId="9" fillId="0" borderId="15" xfId="345" applyNumberFormat="1" applyFont="1" applyFill="1" applyBorder="1" applyAlignment="1">
      <alignment horizontal="center" vertical="center"/>
      <protection/>
    </xf>
    <xf numFmtId="181" fontId="4" fillId="0" borderId="16" xfId="345" applyNumberFormat="1" applyFont="1" applyFill="1" applyBorder="1" applyAlignment="1">
      <alignment horizontal="center" vertical="center"/>
      <protection/>
    </xf>
    <xf numFmtId="3" fontId="2" fillId="0" borderId="14" xfId="346" applyNumberFormat="1" applyFont="1" applyFill="1" applyBorder="1" applyAlignment="1">
      <alignment horizontal="center" vertical="center" wrapText="1"/>
      <protection/>
    </xf>
    <xf numFmtId="0" fontId="4" fillId="0" borderId="14" xfId="345" applyFont="1" applyFill="1" applyBorder="1" applyAlignment="1">
      <alignment horizontal="center" vertical="top" wrapText="1"/>
      <protection/>
    </xf>
    <xf numFmtId="0" fontId="2" fillId="0" borderId="14" xfId="345" applyFont="1" applyFill="1" applyBorder="1" applyAlignment="1">
      <alignment horizontal="left" vertical="center" wrapText="1"/>
      <protection/>
    </xf>
    <xf numFmtId="0" fontId="2" fillId="0" borderId="15" xfId="345" applyFont="1" applyFill="1" applyBorder="1" applyAlignment="1">
      <alignment horizontal="left" vertical="center" wrapText="1"/>
      <protection/>
    </xf>
    <xf numFmtId="0" fontId="7" fillId="0" borderId="14" xfId="345" applyFont="1" applyFill="1" applyBorder="1" applyAlignment="1">
      <alignment horizontal="left" vertical="center" wrapText="1"/>
      <protection/>
    </xf>
    <xf numFmtId="0" fontId="7" fillId="0" borderId="15" xfId="345" applyFont="1" applyFill="1" applyBorder="1" applyAlignment="1">
      <alignment horizontal="left" vertical="center" wrapText="1"/>
      <protection/>
    </xf>
    <xf numFmtId="0" fontId="53" fillId="0" borderId="14" xfId="321" applyFont="1" applyFill="1" applyBorder="1" applyAlignment="1">
      <alignment horizontal="left" vertical="center" wrapText="1"/>
      <protection/>
    </xf>
    <xf numFmtId="0" fontId="32" fillId="0" borderId="0" xfId="343" applyFont="1">
      <alignment/>
      <protection/>
    </xf>
    <xf numFmtId="0" fontId="33" fillId="0" borderId="0" xfId="351" applyFont="1" applyFill="1" applyBorder="1" applyAlignment="1">
      <alignment horizontal="left"/>
      <protection/>
    </xf>
    <xf numFmtId="0" fontId="34" fillId="0" borderId="17" xfId="343" applyFont="1" applyBorder="1" applyAlignment="1">
      <alignment horizontal="center" vertical="center" wrapText="1"/>
      <protection/>
    </xf>
    <xf numFmtId="0" fontId="22" fillId="0" borderId="0" xfId="343" applyFont="1">
      <alignment/>
      <protection/>
    </xf>
    <xf numFmtId="0" fontId="22" fillId="0" borderId="18" xfId="343" applyFont="1" applyBorder="1" applyAlignment="1">
      <alignment horizontal="center" vertical="center" wrapText="1"/>
      <protection/>
    </xf>
    <xf numFmtId="0" fontId="18" fillId="0" borderId="0" xfId="343" applyFont="1" applyBorder="1" applyAlignment="1">
      <alignment horizontal="left" vertical="top" wrapText="1"/>
      <protection/>
    </xf>
    <xf numFmtId="0" fontId="32" fillId="0" borderId="0" xfId="343" applyFont="1" applyFill="1">
      <alignment/>
      <protection/>
    </xf>
    <xf numFmtId="181" fontId="9" fillId="0" borderId="0" xfId="342" applyNumberFormat="1" applyFont="1" applyAlignment="1">
      <alignment wrapText="1"/>
      <protection/>
    </xf>
    <xf numFmtId="0" fontId="18" fillId="0" borderId="0" xfId="343" applyFont="1">
      <alignment/>
      <protection/>
    </xf>
    <xf numFmtId="0" fontId="18" fillId="0" borderId="0" xfId="343" applyFont="1" applyBorder="1">
      <alignment/>
      <protection/>
    </xf>
    <xf numFmtId="0" fontId="32" fillId="0" borderId="0" xfId="343" applyFont="1">
      <alignment/>
      <protection/>
    </xf>
    <xf numFmtId="0" fontId="32" fillId="0" borderId="0" xfId="343" applyFont="1" applyBorder="1">
      <alignment/>
      <protection/>
    </xf>
    <xf numFmtId="181" fontId="2" fillId="0" borderId="0" xfId="342" applyNumberFormat="1" applyFont="1" applyAlignment="1">
      <alignment wrapText="1"/>
      <protection/>
    </xf>
    <xf numFmtId="0" fontId="9" fillId="0" borderId="0" xfId="342" applyFont="1">
      <alignment/>
      <protection/>
    </xf>
    <xf numFmtId="0" fontId="25" fillId="0" borderId="0" xfId="343" applyFont="1" applyFill="1" applyAlignment="1">
      <alignment/>
      <protection/>
    </xf>
    <xf numFmtId="0" fontId="22" fillId="0" borderId="0" xfId="343" applyFont="1" applyFill="1" applyAlignment="1">
      <alignment/>
      <protection/>
    </xf>
    <xf numFmtId="0" fontId="8" fillId="0" borderId="0" xfId="343" applyFill="1">
      <alignment/>
      <protection/>
    </xf>
    <xf numFmtId="0" fontId="22" fillId="0" borderId="0" xfId="343" applyFont="1" applyFill="1" applyAlignment="1">
      <alignment horizontal="center" vertical="center" wrapText="1"/>
      <protection/>
    </xf>
    <xf numFmtId="0" fontId="35" fillId="0" borderId="0" xfId="343" applyFont="1" applyFill="1" applyAlignment="1">
      <alignment horizontal="center" vertical="center" wrapText="1"/>
      <protection/>
    </xf>
    <xf numFmtId="0" fontId="20" fillId="0" borderId="14" xfId="343" applyFont="1" applyFill="1" applyBorder="1" applyAlignment="1">
      <alignment horizontal="center" vertical="center" wrapText="1"/>
      <protection/>
    </xf>
    <xf numFmtId="181" fontId="10" fillId="0" borderId="14" xfId="343" applyNumberFormat="1" applyFont="1" applyFill="1" applyBorder="1" applyAlignment="1">
      <alignment horizontal="center" wrapText="1"/>
      <protection/>
    </xf>
    <xf numFmtId="180" fontId="32" fillId="0" borderId="14" xfId="343" applyNumberFormat="1" applyFont="1" applyFill="1" applyBorder="1" applyAlignment="1">
      <alignment horizontal="center"/>
      <protection/>
    </xf>
    <xf numFmtId="0" fontId="10" fillId="0" borderId="0" xfId="343" applyFont="1" applyFill="1" applyAlignment="1">
      <alignment vertical="center" wrapText="1"/>
      <protection/>
    </xf>
    <xf numFmtId="0" fontId="22" fillId="0" borderId="0" xfId="343" applyFont="1" applyFill="1" applyAlignment="1">
      <alignment horizontal="center"/>
      <protection/>
    </xf>
    <xf numFmtId="0" fontId="9" fillId="0" borderId="0" xfId="343" applyFont="1" applyFill="1" applyAlignment="1">
      <alignment horizontal="left" vertical="center" wrapText="1"/>
      <protection/>
    </xf>
    <xf numFmtId="49" fontId="21" fillId="0" borderId="14" xfId="343" applyNumberFormat="1" applyFont="1" applyFill="1" applyBorder="1" applyAlignment="1">
      <alignment horizontal="center" vertical="center" wrapText="1"/>
      <protection/>
    </xf>
    <xf numFmtId="180" fontId="20" fillId="0" borderId="19" xfId="343" applyNumberFormat="1" applyFont="1" applyFill="1" applyBorder="1" applyAlignment="1">
      <alignment horizontal="center" vertical="center"/>
      <protection/>
    </xf>
    <xf numFmtId="180" fontId="27" fillId="0" borderId="20" xfId="343" applyNumberFormat="1" applyFont="1" applyFill="1" applyBorder="1" applyAlignment="1">
      <alignment horizontal="center" vertical="center"/>
      <protection/>
    </xf>
    <xf numFmtId="180" fontId="20" fillId="0" borderId="21" xfId="343" applyNumberFormat="1" applyFont="1" applyFill="1" applyBorder="1" applyAlignment="1">
      <alignment horizontal="center" vertical="center"/>
      <protection/>
    </xf>
    <xf numFmtId="180" fontId="20" fillId="0" borderId="22" xfId="343" applyNumberFormat="1" applyFont="1" applyFill="1" applyBorder="1" applyAlignment="1">
      <alignment horizontal="center" vertical="center"/>
      <protection/>
    </xf>
    <xf numFmtId="180" fontId="20" fillId="0" borderId="23" xfId="343" applyNumberFormat="1" applyFont="1" applyFill="1" applyBorder="1" applyAlignment="1">
      <alignment horizontal="center" vertical="center"/>
      <protection/>
    </xf>
    <xf numFmtId="180" fontId="20" fillId="0" borderId="24" xfId="343" applyNumberFormat="1" applyFont="1" applyFill="1" applyBorder="1" applyAlignment="1">
      <alignment horizontal="center" vertical="center"/>
      <protection/>
    </xf>
    <xf numFmtId="180" fontId="27" fillId="0" borderId="25" xfId="343" applyNumberFormat="1" applyFont="1" applyFill="1" applyBorder="1" applyAlignment="1">
      <alignment horizontal="center" vertical="center"/>
      <protection/>
    </xf>
    <xf numFmtId="180" fontId="27" fillId="0" borderId="26" xfId="343" applyNumberFormat="1" applyFont="1" applyFill="1" applyBorder="1" applyAlignment="1">
      <alignment horizontal="center" vertical="center"/>
      <protection/>
    </xf>
    <xf numFmtId="180" fontId="27" fillId="0" borderId="27" xfId="343" applyNumberFormat="1" applyFont="1" applyFill="1" applyBorder="1" applyAlignment="1">
      <alignment horizontal="center" vertical="center"/>
      <protection/>
    </xf>
    <xf numFmtId="180" fontId="27" fillId="0" borderId="28" xfId="343" applyNumberFormat="1" applyFont="1" applyFill="1" applyBorder="1" applyAlignment="1">
      <alignment horizontal="center" vertical="center"/>
      <protection/>
    </xf>
    <xf numFmtId="180" fontId="20" fillId="0" borderId="29" xfId="343" applyNumberFormat="1" applyFont="1" applyFill="1" applyBorder="1" applyAlignment="1">
      <alignment horizontal="center" vertical="center"/>
      <protection/>
    </xf>
    <xf numFmtId="180" fontId="20" fillId="0" borderId="30" xfId="343" applyNumberFormat="1" applyFont="1" applyFill="1" applyBorder="1" applyAlignment="1">
      <alignment horizontal="center" vertical="center"/>
      <protection/>
    </xf>
    <xf numFmtId="180" fontId="20" fillId="0" borderId="31" xfId="343" applyNumberFormat="1" applyFont="1" applyFill="1" applyBorder="1" applyAlignment="1">
      <alignment horizontal="center" vertical="center"/>
      <protection/>
    </xf>
    <xf numFmtId="180" fontId="20" fillId="0" borderId="32" xfId="343" applyNumberFormat="1" applyFont="1" applyFill="1" applyBorder="1" applyAlignment="1">
      <alignment horizontal="center" vertical="center"/>
      <protection/>
    </xf>
    <xf numFmtId="180" fontId="27" fillId="0" borderId="33" xfId="343" applyNumberFormat="1" applyFont="1" applyFill="1" applyBorder="1" applyAlignment="1">
      <alignment horizontal="center" vertical="center"/>
      <protection/>
    </xf>
    <xf numFmtId="180" fontId="27" fillId="0" borderId="34" xfId="343" applyNumberFormat="1" applyFont="1" applyFill="1" applyBorder="1" applyAlignment="1">
      <alignment horizontal="center" vertical="center"/>
      <protection/>
    </xf>
    <xf numFmtId="180" fontId="27" fillId="0" borderId="15" xfId="343" applyNumberFormat="1" applyFont="1" applyFill="1" applyBorder="1" applyAlignment="1">
      <alignment horizontal="center" vertical="center"/>
      <protection/>
    </xf>
    <xf numFmtId="0" fontId="3" fillId="14" borderId="35" xfId="343" applyFont="1" applyFill="1" applyBorder="1" applyAlignment="1">
      <alignment horizontal="left" vertical="center" wrapText="1"/>
      <protection/>
    </xf>
    <xf numFmtId="0" fontId="38" fillId="0" borderId="33" xfId="343" applyFont="1" applyBorder="1" applyAlignment="1">
      <alignment horizontal="left" vertical="center" wrapText="1"/>
      <protection/>
    </xf>
    <xf numFmtId="0" fontId="3" fillId="0" borderId="22" xfId="343" applyFont="1" applyFill="1" applyBorder="1" applyAlignment="1">
      <alignment horizontal="left" vertical="center" wrapText="1"/>
      <protection/>
    </xf>
    <xf numFmtId="0" fontId="38" fillId="0" borderId="26" xfId="343" applyFont="1" applyFill="1" applyBorder="1" applyAlignment="1">
      <alignment horizontal="left" vertical="center" wrapText="1"/>
      <protection/>
    </xf>
    <xf numFmtId="0" fontId="3" fillId="0" borderId="30" xfId="343" applyFont="1" applyFill="1" applyBorder="1" applyAlignment="1">
      <alignment horizontal="left" vertical="center" wrapText="1"/>
      <protection/>
    </xf>
    <xf numFmtId="0" fontId="38" fillId="0" borderId="33" xfId="343" applyFont="1" applyFill="1" applyBorder="1" applyAlignment="1">
      <alignment horizontal="left" vertical="center" wrapText="1"/>
      <protection/>
    </xf>
    <xf numFmtId="49" fontId="37" fillId="0" borderId="36" xfId="343" applyNumberFormat="1" applyFont="1" applyFill="1" applyBorder="1" applyAlignment="1">
      <alignment horizontal="center" vertical="center" wrapText="1"/>
      <protection/>
    </xf>
    <xf numFmtId="0" fontId="1" fillId="0" borderId="0" xfId="350" applyFont="1" applyAlignment="1">
      <alignment vertical="top"/>
      <protection/>
    </xf>
    <xf numFmtId="0" fontId="38" fillId="0" borderId="0" xfId="343" applyFont="1" applyAlignment="1">
      <alignment vertical="top"/>
      <protection/>
    </xf>
    <xf numFmtId="0" fontId="1" fillId="0" borderId="0" xfId="350" applyFont="1" applyFill="1" applyAlignment="1">
      <alignment vertical="top"/>
      <protection/>
    </xf>
    <xf numFmtId="0" fontId="29" fillId="0" borderId="0" xfId="350" applyFont="1" applyFill="1" applyAlignment="1">
      <alignment horizontal="center" vertical="top" wrapText="1"/>
      <protection/>
    </xf>
    <xf numFmtId="0" fontId="38" fillId="0" borderId="0" xfId="350" applyFont="1" applyFill="1" applyAlignment="1">
      <alignment horizontal="right" vertical="center"/>
      <protection/>
    </xf>
    <xf numFmtId="0" fontId="30" fillId="0" borderId="0" xfId="350" applyFont="1" applyFill="1" applyAlignment="1">
      <alignment horizontal="center" vertical="top" wrapText="1"/>
      <protection/>
    </xf>
    <xf numFmtId="0" fontId="30" fillId="0" borderId="14" xfId="350" applyFont="1" applyBorder="1" applyAlignment="1">
      <alignment horizontal="center" vertical="center" wrapText="1"/>
      <protection/>
    </xf>
    <xf numFmtId="0" fontId="3" fillId="0" borderId="14" xfId="350" applyFont="1" applyFill="1" applyBorder="1" applyAlignment="1">
      <alignment horizontal="center" vertical="center" wrapText="1"/>
      <protection/>
    </xf>
    <xf numFmtId="0" fontId="9" fillId="0" borderId="0" xfId="350" applyFont="1" applyAlignment="1">
      <alignment horizontal="center" vertical="center"/>
      <protection/>
    </xf>
    <xf numFmtId="0" fontId="9" fillId="0" borderId="14" xfId="350" applyFont="1" applyFill="1" applyBorder="1" applyAlignment="1">
      <alignment horizontal="center" vertical="center" wrapText="1"/>
      <protection/>
    </xf>
    <xf numFmtId="0" fontId="9" fillId="0" borderId="14" xfId="350" applyFont="1" applyBorder="1" applyAlignment="1">
      <alignment horizontal="center" vertical="center" wrapText="1"/>
      <protection/>
    </xf>
    <xf numFmtId="0" fontId="9" fillId="0" borderId="14" xfId="350" applyNumberFormat="1" applyFont="1" applyBorder="1" applyAlignment="1">
      <alignment horizontal="center" vertical="center" wrapText="1"/>
      <protection/>
    </xf>
    <xf numFmtId="0" fontId="14" fillId="0" borderId="0" xfId="350" applyFont="1" applyAlignment="1">
      <alignment horizontal="center" vertical="center"/>
      <protection/>
    </xf>
    <xf numFmtId="0" fontId="14" fillId="0" borderId="14" xfId="347" applyNumberFormat="1" applyFont="1" applyFill="1" applyBorder="1" applyAlignment="1" applyProtection="1">
      <alignment horizontal="left" vertical="center"/>
      <protection locked="0"/>
    </xf>
    <xf numFmtId="181" fontId="14" fillId="0" borderId="0" xfId="350" applyNumberFormat="1" applyFont="1" applyAlignment="1">
      <alignment horizontal="center" vertical="center"/>
      <protection/>
    </xf>
    <xf numFmtId="180" fontId="1" fillId="0" borderId="0" xfId="350" applyNumberFormat="1" applyFont="1" applyAlignment="1">
      <alignment vertical="center"/>
      <protection/>
    </xf>
    <xf numFmtId="0" fontId="1" fillId="0" borderId="0" xfId="350" applyFont="1">
      <alignment/>
      <protection/>
    </xf>
    <xf numFmtId="0" fontId="24" fillId="0" borderId="0" xfId="352" applyFont="1" applyFill="1" applyAlignment="1">
      <alignment horizontal="center"/>
      <protection/>
    </xf>
    <xf numFmtId="0" fontId="19" fillId="0" borderId="14" xfId="352" applyFont="1" applyFill="1" applyBorder="1" applyAlignment="1">
      <alignment horizontal="center" vertical="center" wrapText="1"/>
      <protection/>
    </xf>
    <xf numFmtId="0" fontId="16" fillId="0" borderId="0" xfId="352" applyFont="1" applyFill="1" applyAlignment="1">
      <alignment vertical="center" wrapText="1"/>
      <protection/>
    </xf>
    <xf numFmtId="0" fontId="20" fillId="0" borderId="0" xfId="352" applyFont="1" applyFill="1" applyAlignment="1">
      <alignment horizontal="center" vertical="top" wrapText="1"/>
      <protection/>
    </xf>
    <xf numFmtId="0" fontId="15" fillId="0" borderId="14" xfId="352" applyFont="1" applyFill="1" applyBorder="1" applyAlignment="1">
      <alignment horizontal="center" vertical="center" wrapText="1"/>
      <protection/>
    </xf>
    <xf numFmtId="0" fontId="15" fillId="0" borderId="37" xfId="352" applyFont="1" applyFill="1" applyBorder="1" applyAlignment="1">
      <alignment horizontal="center" vertical="center" wrapText="1"/>
      <protection/>
    </xf>
    <xf numFmtId="0" fontId="19" fillId="0" borderId="38" xfId="352" applyFont="1" applyFill="1" applyBorder="1" applyAlignment="1">
      <alignment horizontal="center" vertical="center" wrapText="1"/>
      <protection/>
    </xf>
    <xf numFmtId="180" fontId="19" fillId="0" borderId="37" xfId="352" applyNumberFormat="1" applyFont="1" applyFill="1" applyBorder="1" applyAlignment="1">
      <alignment horizontal="center" vertical="center"/>
      <protection/>
    </xf>
    <xf numFmtId="0" fontId="14" fillId="0" borderId="38" xfId="348" applyFont="1" applyBorder="1" applyAlignment="1">
      <alignment vertical="center" wrapText="1"/>
      <protection/>
    </xf>
    <xf numFmtId="180" fontId="25" fillId="0" borderId="37" xfId="352" applyNumberFormat="1" applyFont="1" applyFill="1" applyBorder="1" applyAlignment="1">
      <alignment horizontal="center" vertical="center"/>
      <protection/>
    </xf>
    <xf numFmtId="0" fontId="14" fillId="0" borderId="39" xfId="348" applyFont="1" applyBorder="1" applyAlignment="1">
      <alignment vertical="center" wrapText="1"/>
      <protection/>
    </xf>
    <xf numFmtId="3" fontId="25" fillId="0" borderId="40" xfId="352" applyNumberFormat="1" applyFont="1" applyFill="1" applyBorder="1" applyAlignment="1">
      <alignment horizontal="center" vertical="center" wrapText="1"/>
      <protection/>
    </xf>
    <xf numFmtId="14" fontId="19" fillId="0" borderId="37" xfId="319" applyNumberFormat="1" applyFont="1" applyBorder="1" applyAlignment="1">
      <alignment horizontal="center" vertical="center" wrapText="1"/>
      <protection/>
    </xf>
    <xf numFmtId="0" fontId="19" fillId="0" borderId="38" xfId="352" applyFont="1" applyFill="1" applyBorder="1" applyAlignment="1">
      <alignment horizontal="center" vertical="center" wrapText="1"/>
      <protection/>
    </xf>
    <xf numFmtId="3" fontId="19" fillId="14" borderId="14" xfId="352" applyNumberFormat="1" applyFont="1" applyFill="1" applyBorder="1" applyAlignment="1">
      <alignment horizontal="center" vertical="center"/>
      <protection/>
    </xf>
    <xf numFmtId="3" fontId="54" fillId="14" borderId="14" xfId="352" applyNumberFormat="1" applyFont="1" applyFill="1" applyBorder="1" applyAlignment="1">
      <alignment horizontal="center" vertical="center"/>
      <protection/>
    </xf>
    <xf numFmtId="3" fontId="54" fillId="14" borderId="41" xfId="352" applyNumberFormat="1" applyFont="1" applyFill="1" applyBorder="1" applyAlignment="1">
      <alignment horizontal="center" vertical="center"/>
      <protection/>
    </xf>
    <xf numFmtId="180" fontId="19" fillId="0" borderId="37" xfId="352" applyNumberFormat="1" applyFont="1" applyFill="1" applyBorder="1" applyAlignment="1">
      <alignment horizontal="center" vertical="center" wrapText="1"/>
      <protection/>
    </xf>
    <xf numFmtId="0" fontId="25" fillId="0" borderId="38" xfId="352" applyFont="1" applyFill="1" applyBorder="1" applyAlignment="1">
      <alignment horizontal="left" vertical="center" wrapText="1"/>
      <protection/>
    </xf>
    <xf numFmtId="180" fontId="25" fillId="0" borderId="37" xfId="352" applyNumberFormat="1" applyFont="1" applyFill="1" applyBorder="1" applyAlignment="1">
      <alignment horizontal="center" vertical="center" wrapText="1"/>
      <protection/>
    </xf>
    <xf numFmtId="0" fontId="25" fillId="0" borderId="39" xfId="352" applyFont="1" applyFill="1" applyBorder="1" applyAlignment="1">
      <alignment horizontal="left" vertical="center" wrapText="1"/>
      <protection/>
    </xf>
    <xf numFmtId="0" fontId="25" fillId="0" borderId="14" xfId="343" applyFont="1" applyFill="1" applyBorder="1" applyAlignment="1">
      <alignment horizontal="left" wrapText="1"/>
      <protection/>
    </xf>
    <xf numFmtId="0" fontId="8" fillId="48" borderId="0" xfId="343" applyFill="1">
      <alignment/>
      <protection/>
    </xf>
    <xf numFmtId="1" fontId="5" fillId="0" borderId="0" xfId="347" applyNumberFormat="1" applyFont="1" applyFill="1" applyProtection="1">
      <alignment/>
      <protection locked="0"/>
    </xf>
    <xf numFmtId="1" fontId="61" fillId="0" borderId="0" xfId="347" applyNumberFormat="1" applyFont="1" applyFill="1" applyAlignment="1" applyProtection="1">
      <alignment horizontal="center"/>
      <protection locked="0"/>
    </xf>
    <xf numFmtId="1" fontId="62" fillId="0" borderId="0" xfId="347" applyNumberFormat="1" applyFont="1" applyFill="1" applyAlignment="1" applyProtection="1">
      <alignment horizontal="right"/>
      <protection locked="0"/>
    </xf>
    <xf numFmtId="1" fontId="1" fillId="0" borderId="0" xfId="347" applyNumberFormat="1" applyFont="1" applyFill="1" applyAlignment="1" applyProtection="1">
      <alignment/>
      <protection locked="0"/>
    </xf>
    <xf numFmtId="1" fontId="3" fillId="0" borderId="0" xfId="347" applyNumberFormat="1" applyFont="1" applyFill="1" applyProtection="1">
      <alignment/>
      <protection locked="0"/>
    </xf>
    <xf numFmtId="1" fontId="61" fillId="0" borderId="0" xfId="347" applyNumberFormat="1" applyFont="1" applyFill="1" applyBorder="1" applyAlignment="1" applyProtection="1">
      <alignment horizontal="center"/>
      <protection locked="0"/>
    </xf>
    <xf numFmtId="1" fontId="63" fillId="0" borderId="14" xfId="347" applyNumberFormat="1" applyFont="1" applyFill="1" applyBorder="1" applyAlignment="1" applyProtection="1">
      <alignment horizontal="center" vertical="center" wrapText="1"/>
      <protection/>
    </xf>
    <xf numFmtId="1" fontId="65" fillId="0" borderId="14" xfId="347" applyNumberFormat="1" applyFont="1" applyFill="1" applyBorder="1" applyAlignment="1" applyProtection="1">
      <alignment horizontal="center" vertical="center" wrapText="1"/>
      <protection/>
    </xf>
    <xf numFmtId="1" fontId="65" fillId="0" borderId="0" xfId="347" applyNumberFormat="1" applyFont="1" applyFill="1" applyProtection="1">
      <alignment/>
      <protection locked="0"/>
    </xf>
    <xf numFmtId="1" fontId="1" fillId="0" borderId="14" xfId="347" applyNumberFormat="1" applyFont="1" applyFill="1" applyBorder="1" applyAlignment="1" applyProtection="1">
      <alignment horizontal="center"/>
      <protection/>
    </xf>
    <xf numFmtId="1" fontId="63" fillId="0" borderId="14" xfId="347" applyNumberFormat="1" applyFont="1" applyFill="1" applyBorder="1" applyAlignment="1" applyProtection="1">
      <alignment horizontal="center" vertical="center"/>
      <protection locked="0"/>
    </xf>
    <xf numFmtId="1" fontId="9" fillId="0" borderId="14" xfId="347" applyNumberFormat="1" applyFont="1" applyFill="1" applyBorder="1" applyProtection="1">
      <alignment/>
      <protection locked="0"/>
    </xf>
    <xf numFmtId="1" fontId="9" fillId="0" borderId="14" xfId="347" applyNumberFormat="1" applyFont="1" applyFill="1" applyBorder="1" applyAlignment="1" applyProtection="1">
      <alignment vertical="center"/>
      <protection locked="0"/>
    </xf>
    <xf numFmtId="1" fontId="1" fillId="0" borderId="0" xfId="347" applyNumberFormat="1" applyFont="1" applyFill="1" applyBorder="1" applyAlignment="1" applyProtection="1">
      <alignment vertical="center"/>
      <protection locked="0"/>
    </xf>
    <xf numFmtId="180" fontId="20" fillId="0" borderId="35" xfId="343" applyNumberFormat="1" applyFont="1" applyFill="1" applyBorder="1" applyAlignment="1">
      <alignment horizontal="center" vertical="center"/>
      <protection/>
    </xf>
    <xf numFmtId="180" fontId="20" fillId="0" borderId="42" xfId="343" applyNumberFormat="1" applyFont="1" applyFill="1" applyBorder="1" applyAlignment="1">
      <alignment horizontal="center" vertical="center"/>
      <protection/>
    </xf>
    <xf numFmtId="180" fontId="20" fillId="0" borderId="43" xfId="343" applyNumberFormat="1" applyFont="1" applyFill="1" applyBorder="1" applyAlignment="1">
      <alignment horizontal="center" vertical="center"/>
      <protection/>
    </xf>
    <xf numFmtId="0" fontId="1" fillId="0" borderId="14" xfId="350" applyFont="1" applyBorder="1">
      <alignment/>
      <protection/>
    </xf>
    <xf numFmtId="1" fontId="72" fillId="0" borderId="0" xfId="347" applyNumberFormat="1" applyFont="1" applyFill="1" applyAlignment="1" applyProtection="1">
      <alignment/>
      <protection locked="0"/>
    </xf>
    <xf numFmtId="1" fontId="72" fillId="0" borderId="44" xfId="347" applyNumberFormat="1" applyFont="1" applyFill="1" applyBorder="1" applyAlignment="1" applyProtection="1">
      <alignment/>
      <protection locked="0"/>
    </xf>
    <xf numFmtId="1" fontId="61" fillId="0" borderId="14" xfId="347" applyNumberFormat="1" applyFont="1" applyFill="1" applyBorder="1" applyAlignment="1" applyProtection="1">
      <alignment horizontal="center" vertical="center" wrapText="1"/>
      <protection/>
    </xf>
    <xf numFmtId="1" fontId="10" fillId="0" borderId="0" xfId="347" applyNumberFormat="1" applyFont="1" applyFill="1" applyAlignment="1" applyProtection="1">
      <alignment vertical="center"/>
      <protection locked="0"/>
    </xf>
    <xf numFmtId="3" fontId="4" fillId="0" borderId="14" xfId="345" applyNumberFormat="1" applyFont="1" applyFill="1" applyBorder="1" applyAlignment="1">
      <alignment horizontal="center" vertical="center"/>
      <protection/>
    </xf>
    <xf numFmtId="3" fontId="4" fillId="0" borderId="15" xfId="345" applyNumberFormat="1" applyFont="1" applyFill="1" applyBorder="1" applyAlignment="1">
      <alignment horizontal="center" vertical="center"/>
      <protection/>
    </xf>
    <xf numFmtId="3" fontId="9" fillId="0" borderId="15" xfId="345" applyNumberFormat="1" applyFont="1" applyFill="1" applyBorder="1" applyAlignment="1">
      <alignment horizontal="center" vertical="center"/>
      <protection/>
    </xf>
    <xf numFmtId="3" fontId="14" fillId="0" borderId="14" xfId="343" applyNumberFormat="1" applyFont="1" applyFill="1" applyBorder="1" applyAlignment="1">
      <alignment horizontal="center" vertical="center"/>
      <protection/>
    </xf>
    <xf numFmtId="180" fontId="14" fillId="0" borderId="14" xfId="343" applyNumberFormat="1" applyFont="1" applyFill="1" applyBorder="1" applyAlignment="1">
      <alignment horizontal="center" vertical="center"/>
      <protection/>
    </xf>
    <xf numFmtId="0" fontId="1" fillId="0" borderId="14" xfId="350" applyFont="1" applyFill="1" applyBorder="1" applyAlignment="1">
      <alignment horizontal="center"/>
      <protection/>
    </xf>
    <xf numFmtId="181" fontId="1" fillId="0" borderId="14" xfId="350" applyNumberFormat="1" applyFont="1" applyFill="1" applyBorder="1" applyAlignment="1">
      <alignment horizontal="center"/>
      <protection/>
    </xf>
    <xf numFmtId="3" fontId="40" fillId="0" borderId="14" xfId="319" applyNumberFormat="1" applyFont="1" applyFill="1" applyBorder="1" applyAlignment="1">
      <alignment horizontal="center" vertical="center" wrapText="1"/>
      <protection/>
    </xf>
    <xf numFmtId="3" fontId="40" fillId="0" borderId="40" xfId="319" applyNumberFormat="1" applyFont="1" applyFill="1" applyBorder="1" applyAlignment="1">
      <alignment horizontal="center" vertical="center" wrapText="1"/>
      <protection/>
    </xf>
    <xf numFmtId="3" fontId="55" fillId="0" borderId="41" xfId="352" applyNumberFormat="1" applyFont="1" applyFill="1" applyBorder="1" applyAlignment="1">
      <alignment horizontal="center" vertical="center"/>
      <protection/>
    </xf>
    <xf numFmtId="0" fontId="21" fillId="0" borderId="14" xfId="343" applyFont="1" applyFill="1" applyBorder="1" applyAlignment="1">
      <alignment horizontal="center" vertical="center" wrapText="1"/>
      <protection/>
    </xf>
    <xf numFmtId="0" fontId="36" fillId="0" borderId="14" xfId="343" applyFont="1" applyFill="1" applyBorder="1" applyAlignment="1">
      <alignment horizontal="center" vertical="center" wrapText="1"/>
      <protection/>
    </xf>
    <xf numFmtId="0" fontId="16" fillId="0" borderId="45" xfId="343" applyFont="1" applyBorder="1" applyAlignment="1">
      <alignment horizontal="center" vertical="center"/>
      <protection/>
    </xf>
    <xf numFmtId="0" fontId="16" fillId="0" borderId="46" xfId="343" applyFont="1" applyBorder="1" applyAlignment="1">
      <alignment horizontal="center" vertical="center"/>
      <protection/>
    </xf>
    <xf numFmtId="0" fontId="34" fillId="0" borderId="0" xfId="343" applyFont="1" applyFill="1" applyBorder="1" applyAlignment="1">
      <alignment horizontal="right"/>
      <protection/>
    </xf>
    <xf numFmtId="0" fontId="20" fillId="0" borderId="14" xfId="343" applyFont="1" applyFill="1" applyBorder="1" applyAlignment="1">
      <alignment horizontal="center" vertical="center" wrapText="1"/>
      <protection/>
    </xf>
    <xf numFmtId="0" fontId="19" fillId="0" borderId="0" xfId="343" applyFont="1" applyFill="1" applyBorder="1" applyAlignment="1">
      <alignment horizontal="center" vertical="center" wrapText="1"/>
      <protection/>
    </xf>
    <xf numFmtId="0" fontId="28" fillId="0" borderId="0" xfId="343" applyFont="1" applyFill="1" applyBorder="1" applyAlignment="1">
      <alignment horizontal="center" vertical="center" wrapText="1"/>
      <protection/>
    </xf>
    <xf numFmtId="3" fontId="63" fillId="0" borderId="14" xfId="347" applyNumberFormat="1" applyFont="1" applyFill="1" applyBorder="1" applyAlignment="1" applyProtection="1">
      <alignment horizontal="center" vertical="center"/>
      <protection locked="0"/>
    </xf>
    <xf numFmtId="3" fontId="73" fillId="0" borderId="14" xfId="347" applyNumberFormat="1" applyFont="1" applyFill="1" applyBorder="1" applyAlignment="1" applyProtection="1">
      <alignment horizontal="center" vertical="center"/>
      <protection locked="0"/>
    </xf>
    <xf numFmtId="3" fontId="73" fillId="0" borderId="14" xfId="0" applyNumberFormat="1" applyFont="1" applyFill="1" applyBorder="1" applyAlignment="1">
      <alignment horizontal="center" vertical="center"/>
    </xf>
    <xf numFmtId="180" fontId="63" fillId="0" borderId="14" xfId="347" applyNumberFormat="1" applyFont="1" applyFill="1" applyBorder="1" applyAlignment="1" applyProtection="1">
      <alignment horizontal="center" vertical="center"/>
      <protection locked="0"/>
    </xf>
    <xf numFmtId="180" fontId="66" fillId="0" borderId="14" xfId="347" applyNumberFormat="1" applyFont="1" applyFill="1" applyBorder="1" applyAlignment="1" applyProtection="1">
      <alignment horizontal="center" vertical="center"/>
      <protection locked="0"/>
    </xf>
    <xf numFmtId="3" fontId="66" fillId="0" borderId="14" xfId="347" applyNumberFormat="1" applyFont="1" applyFill="1" applyBorder="1" applyAlignment="1" applyProtection="1">
      <alignment horizontal="center" vertical="center"/>
      <protection locked="0"/>
    </xf>
    <xf numFmtId="3" fontId="2" fillId="0" borderId="14" xfId="345" applyNumberFormat="1" applyFont="1" applyFill="1" applyBorder="1" applyAlignment="1">
      <alignment horizontal="center" vertical="center" wrapText="1"/>
      <protection/>
    </xf>
    <xf numFmtId="3" fontId="2" fillId="0" borderId="15" xfId="345" applyNumberFormat="1" applyFont="1" applyFill="1" applyBorder="1" applyAlignment="1">
      <alignment horizontal="center" vertical="center" wrapText="1"/>
      <protection/>
    </xf>
    <xf numFmtId="1" fontId="73" fillId="0" borderId="14" xfId="347" applyNumberFormat="1" applyFont="1" applyFill="1" applyBorder="1" applyAlignment="1" applyProtection="1">
      <alignment horizontal="center" vertical="center"/>
      <protection locked="0"/>
    </xf>
    <xf numFmtId="181" fontId="63" fillId="0" borderId="14" xfId="347" applyNumberFormat="1" applyFont="1" applyFill="1" applyBorder="1" applyAlignment="1" applyProtection="1">
      <alignment horizontal="center" vertical="center"/>
      <protection locked="0"/>
    </xf>
    <xf numFmtId="181" fontId="66" fillId="0" borderId="14" xfId="347" applyNumberFormat="1" applyFont="1" applyFill="1" applyBorder="1" applyAlignment="1" applyProtection="1">
      <alignment horizontal="center" vertical="center"/>
      <protection locked="0"/>
    </xf>
    <xf numFmtId="3" fontId="2" fillId="0" borderId="15" xfId="346" applyNumberFormat="1" applyFont="1" applyFill="1" applyBorder="1" applyAlignment="1">
      <alignment horizontal="center" vertical="center" wrapText="1"/>
      <protection/>
    </xf>
    <xf numFmtId="3" fontId="73" fillId="0" borderId="14" xfId="349" applyNumberFormat="1" applyFont="1" applyFill="1" applyBorder="1" applyAlignment="1">
      <alignment horizontal="center" vertical="center" wrapText="1"/>
      <protection/>
    </xf>
    <xf numFmtId="3" fontId="63" fillId="0" borderId="14" xfId="347" applyNumberFormat="1" applyFont="1" applyFill="1" applyBorder="1" applyAlignment="1" applyProtection="1">
      <alignment horizontal="center" vertical="center" wrapText="1"/>
      <protection locked="0"/>
    </xf>
    <xf numFmtId="181" fontId="63" fillId="0" borderId="14" xfId="347" applyNumberFormat="1" applyFont="1" applyFill="1" applyBorder="1" applyAlignment="1" applyProtection="1">
      <alignment horizontal="center" vertical="center" wrapText="1"/>
      <protection locked="0"/>
    </xf>
    <xf numFmtId="3" fontId="73" fillId="0" borderId="14" xfId="347" applyNumberFormat="1" applyFont="1" applyFill="1" applyBorder="1" applyAlignment="1" applyProtection="1">
      <alignment horizontal="center" vertical="center" wrapText="1"/>
      <protection locked="0"/>
    </xf>
    <xf numFmtId="181" fontId="66" fillId="0" borderId="14" xfId="347" applyNumberFormat="1" applyFont="1" applyFill="1" applyBorder="1" applyAlignment="1" applyProtection="1">
      <alignment horizontal="center" vertical="center" wrapText="1"/>
      <protection locked="0"/>
    </xf>
    <xf numFmtId="3" fontId="66" fillId="0" borderId="14" xfId="347" applyNumberFormat="1" applyFont="1" applyFill="1" applyBorder="1" applyAlignment="1" applyProtection="1">
      <alignment horizontal="center" vertical="center" wrapText="1"/>
      <protection locked="0"/>
    </xf>
    <xf numFmtId="180" fontId="7" fillId="0" borderId="15" xfId="345" applyNumberFormat="1" applyFont="1" applyFill="1" applyBorder="1" applyAlignment="1">
      <alignment horizontal="center" vertical="center" wrapText="1"/>
      <protection/>
    </xf>
    <xf numFmtId="3" fontId="53" fillId="0" borderId="14" xfId="345" applyNumberFormat="1" applyFont="1" applyFill="1" applyBorder="1" applyAlignment="1">
      <alignment horizontal="center" vertical="center" wrapText="1"/>
      <protection/>
    </xf>
    <xf numFmtId="6" fontId="4" fillId="0" borderId="14" xfId="345" applyNumberFormat="1" applyFont="1" applyFill="1" applyBorder="1" applyAlignment="1">
      <alignment horizontal="center" vertical="center" wrapText="1"/>
      <protection/>
    </xf>
    <xf numFmtId="49" fontId="4" fillId="0" borderId="14" xfId="345" applyNumberFormat="1" applyFont="1" applyFill="1" applyBorder="1" applyAlignment="1">
      <alignment horizontal="center" vertical="center"/>
      <protection/>
    </xf>
    <xf numFmtId="1" fontId="66" fillId="0" borderId="14" xfId="347" applyNumberFormat="1" applyFont="1" applyFill="1" applyBorder="1" applyAlignment="1" applyProtection="1">
      <alignment horizontal="center" vertical="center"/>
      <protection locked="0"/>
    </xf>
    <xf numFmtId="1" fontId="73" fillId="0" borderId="14" xfId="0" applyNumberFormat="1" applyFont="1" applyFill="1" applyBorder="1" applyAlignment="1">
      <alignment horizontal="center" vertical="center"/>
    </xf>
    <xf numFmtId="0" fontId="15" fillId="0" borderId="0" xfId="343" applyFont="1" applyAlignment="1">
      <alignment horizontal="center" vertical="center" wrapText="1"/>
      <protection/>
    </xf>
    <xf numFmtId="0" fontId="33" fillId="0" borderId="47" xfId="351" applyFont="1" applyFill="1" applyBorder="1" applyAlignment="1">
      <alignment horizontal="left" wrapText="1"/>
      <protection/>
    </xf>
    <xf numFmtId="0" fontId="16" fillId="0" borderId="48" xfId="343" applyFont="1" applyFill="1" applyBorder="1" applyAlignment="1">
      <alignment horizontal="center" vertical="center" wrapText="1"/>
      <protection/>
    </xf>
    <xf numFmtId="0" fontId="16" fillId="0" borderId="49" xfId="343" applyFont="1" applyFill="1" applyBorder="1" applyAlignment="1">
      <alignment horizontal="center" vertical="center" wrapText="1"/>
      <protection/>
    </xf>
    <xf numFmtId="0" fontId="16" fillId="0" borderId="50" xfId="343" applyFont="1" applyBorder="1" applyAlignment="1">
      <alignment horizontal="center" vertical="center"/>
      <protection/>
    </xf>
    <xf numFmtId="0" fontId="29" fillId="0" borderId="0" xfId="350" applyFont="1" applyFill="1" applyAlignment="1">
      <alignment horizontal="center" vertical="top" wrapText="1"/>
      <protection/>
    </xf>
    <xf numFmtId="0" fontId="29" fillId="0" borderId="14" xfId="350" applyFont="1" applyFill="1" applyBorder="1" applyAlignment="1">
      <alignment horizontal="center" vertical="top" wrapText="1"/>
      <protection/>
    </xf>
    <xf numFmtId="0" fontId="30" fillId="0" borderId="14" xfId="350" applyFont="1" applyBorder="1" applyAlignment="1">
      <alignment horizontal="center" vertical="center" wrapText="1"/>
      <protection/>
    </xf>
    <xf numFmtId="0" fontId="15" fillId="0" borderId="0" xfId="352" applyFont="1" applyFill="1" applyAlignment="1">
      <alignment horizontal="center" wrapText="1"/>
      <protection/>
    </xf>
    <xf numFmtId="0" fontId="17" fillId="0" borderId="0" xfId="352" applyFont="1" applyFill="1" applyAlignment="1">
      <alignment horizontal="center"/>
      <protection/>
    </xf>
    <xf numFmtId="0" fontId="18" fillId="0" borderId="51" xfId="352" applyFont="1" applyFill="1" applyBorder="1" applyAlignment="1">
      <alignment horizontal="center"/>
      <protection/>
    </xf>
    <xf numFmtId="0" fontId="18" fillId="0" borderId="52" xfId="352" applyFont="1" applyFill="1" applyBorder="1" applyAlignment="1">
      <alignment horizontal="center"/>
      <protection/>
    </xf>
    <xf numFmtId="2" fontId="19" fillId="0" borderId="53" xfId="352" applyNumberFormat="1" applyFont="1" applyFill="1" applyBorder="1" applyAlignment="1">
      <alignment horizontal="center" vertical="center" wrapText="1"/>
      <protection/>
    </xf>
    <xf numFmtId="2" fontId="19" fillId="0" borderId="14" xfId="352" applyNumberFormat="1" applyFont="1" applyFill="1" applyBorder="1" applyAlignment="1">
      <alignment horizontal="center" vertical="center" wrapText="1"/>
      <protection/>
    </xf>
    <xf numFmtId="0" fontId="19" fillId="0" borderId="53" xfId="352" applyFont="1" applyFill="1" applyBorder="1" applyAlignment="1">
      <alignment horizontal="center" vertical="center" wrapText="1"/>
      <protection/>
    </xf>
    <xf numFmtId="0" fontId="19" fillId="0" borderId="14" xfId="352" applyFont="1" applyFill="1" applyBorder="1" applyAlignment="1">
      <alignment horizontal="center" vertical="center" wrapText="1"/>
      <protection/>
    </xf>
    <xf numFmtId="14" fontId="19" fillId="0" borderId="53" xfId="319" applyNumberFormat="1" applyFont="1" applyBorder="1" applyAlignment="1">
      <alignment horizontal="center" vertical="center" wrapText="1"/>
      <protection/>
    </xf>
    <xf numFmtId="14" fontId="19" fillId="0" borderId="54" xfId="319" applyNumberFormat="1" applyFont="1" applyBorder="1" applyAlignment="1">
      <alignment horizontal="center" vertical="center" wrapText="1"/>
      <protection/>
    </xf>
    <xf numFmtId="0" fontId="23" fillId="0" borderId="0" xfId="352" applyFont="1" applyFill="1" applyAlignment="1">
      <alignment horizontal="center" wrapText="1"/>
      <protection/>
    </xf>
    <xf numFmtId="0" fontId="17" fillId="0" borderId="0" xfId="352" applyFont="1" applyFill="1" applyAlignment="1">
      <alignment horizontal="center" wrapText="1"/>
      <protection/>
    </xf>
    <xf numFmtId="0" fontId="18" fillId="0" borderId="55" xfId="352" applyFont="1" applyFill="1" applyBorder="1" applyAlignment="1">
      <alignment horizontal="center"/>
      <protection/>
    </xf>
    <xf numFmtId="0" fontId="18" fillId="0" borderId="38" xfId="352" applyFont="1" applyFill="1" applyBorder="1" applyAlignment="1">
      <alignment horizontal="center"/>
      <protection/>
    </xf>
    <xf numFmtId="0" fontId="15" fillId="0" borderId="53" xfId="352" applyFont="1" applyFill="1" applyBorder="1" applyAlignment="1">
      <alignment horizontal="center" vertical="center" wrapText="1"/>
      <protection/>
    </xf>
    <xf numFmtId="0" fontId="15" fillId="0" borderId="14" xfId="352" applyFont="1" applyFill="1" applyBorder="1" applyAlignment="1">
      <alignment horizontal="center" vertical="center" wrapText="1"/>
      <protection/>
    </xf>
    <xf numFmtId="0" fontId="15" fillId="0" borderId="54" xfId="352" applyFont="1" applyFill="1" applyBorder="1" applyAlignment="1">
      <alignment horizontal="center" vertical="center" wrapText="1"/>
      <protection/>
    </xf>
    <xf numFmtId="0" fontId="30" fillId="0" borderId="0" xfId="346" applyFont="1" applyAlignment="1">
      <alignment horizontal="center"/>
      <protection/>
    </xf>
    <xf numFmtId="0" fontId="30" fillId="0" borderId="44" xfId="345" applyFont="1" applyFill="1" applyBorder="1" applyAlignment="1">
      <alignment horizontal="center" vertical="top" wrapText="1"/>
      <protection/>
    </xf>
    <xf numFmtId="0" fontId="2" fillId="0" borderId="14" xfId="345" applyFont="1" applyFill="1" applyBorder="1" applyAlignment="1">
      <alignment horizontal="center" vertical="center" wrapText="1"/>
      <protection/>
    </xf>
    <xf numFmtId="0" fontId="4" fillId="0" borderId="14" xfId="345" applyFont="1" applyFill="1" applyBorder="1" applyAlignment="1">
      <alignment horizontal="center" vertical="center"/>
      <protection/>
    </xf>
    <xf numFmtId="0" fontId="4" fillId="0" borderId="16" xfId="345" applyFont="1" applyFill="1" applyBorder="1" applyAlignment="1">
      <alignment horizontal="center" vertical="center"/>
      <protection/>
    </xf>
    <xf numFmtId="0" fontId="4" fillId="0" borderId="56" xfId="345" applyFont="1" applyFill="1" applyBorder="1" applyAlignment="1">
      <alignment horizontal="center" vertical="center"/>
      <protection/>
    </xf>
    <xf numFmtId="0" fontId="7" fillId="0" borderId="57" xfId="344" applyFont="1" applyFill="1" applyBorder="1" applyAlignment="1">
      <alignment horizontal="left" vertical="center" wrapText="1"/>
      <protection/>
    </xf>
    <xf numFmtId="181" fontId="4" fillId="0" borderId="41" xfId="345" applyNumberFormat="1" applyFont="1" applyFill="1" applyBorder="1" applyAlignment="1">
      <alignment horizontal="center" vertical="center"/>
      <protection/>
    </xf>
    <xf numFmtId="181" fontId="4" fillId="0" borderId="58" xfId="345" applyNumberFormat="1" applyFont="1" applyFill="1" applyBorder="1" applyAlignment="1">
      <alignment horizontal="center" vertical="center"/>
      <protection/>
    </xf>
    <xf numFmtId="0" fontId="31" fillId="0" borderId="57" xfId="345" applyFont="1" applyFill="1" applyBorder="1" applyAlignment="1">
      <alignment horizontal="center" vertical="center" wrapText="1"/>
      <protection/>
    </xf>
    <xf numFmtId="0" fontId="31" fillId="0" borderId="44" xfId="345" applyFont="1" applyFill="1" applyBorder="1" applyAlignment="1">
      <alignment horizontal="center" vertical="center" wrapText="1"/>
      <protection/>
    </xf>
    <xf numFmtId="0" fontId="4" fillId="0" borderId="41" xfId="345" applyFont="1" applyFill="1" applyBorder="1" applyAlignment="1">
      <alignment horizontal="center" vertical="center"/>
      <protection/>
    </xf>
    <xf numFmtId="0" fontId="4" fillId="0" borderId="58" xfId="345" applyFont="1" applyFill="1" applyBorder="1" applyAlignment="1">
      <alignment horizontal="center" vertical="center"/>
      <protection/>
    </xf>
    <xf numFmtId="1" fontId="1" fillId="0" borderId="59" xfId="347" applyNumberFormat="1" applyFont="1" applyFill="1" applyBorder="1" applyAlignment="1" applyProtection="1">
      <alignment horizontal="center"/>
      <protection/>
    </xf>
    <xf numFmtId="1" fontId="1" fillId="0" borderId="60" xfId="347" applyNumberFormat="1" applyFont="1" applyFill="1" applyBorder="1" applyAlignment="1" applyProtection="1">
      <alignment horizontal="center"/>
      <protection/>
    </xf>
    <xf numFmtId="1" fontId="1" fillId="0" borderId="15" xfId="347" applyNumberFormat="1" applyFont="1" applyFill="1" applyBorder="1" applyAlignment="1" applyProtection="1">
      <alignment horizontal="center"/>
      <protection/>
    </xf>
    <xf numFmtId="1" fontId="9" fillId="0" borderId="14" xfId="347" applyNumberFormat="1" applyFont="1" applyFill="1" applyBorder="1" applyAlignment="1" applyProtection="1">
      <alignment horizontal="center" vertical="center" wrapText="1"/>
      <protection/>
    </xf>
    <xf numFmtId="1" fontId="9" fillId="0" borderId="59" xfId="347" applyNumberFormat="1" applyFont="1" applyFill="1" applyBorder="1" applyAlignment="1" applyProtection="1">
      <alignment horizontal="center" vertical="center" wrapText="1"/>
      <protection/>
    </xf>
    <xf numFmtId="1" fontId="9" fillId="0" borderId="61" xfId="347" applyNumberFormat="1" applyFont="1" applyFill="1" applyBorder="1" applyAlignment="1" applyProtection="1">
      <alignment horizontal="center" vertical="center" wrapText="1"/>
      <protection/>
    </xf>
    <xf numFmtId="1" fontId="9" fillId="0" borderId="57" xfId="347" applyNumberFormat="1" applyFont="1" applyFill="1" applyBorder="1" applyAlignment="1" applyProtection="1">
      <alignment horizontal="center" vertical="center" wrapText="1"/>
      <protection/>
    </xf>
    <xf numFmtId="1" fontId="9" fillId="0" borderId="62" xfId="347" applyNumberFormat="1" applyFont="1" applyFill="1" applyBorder="1" applyAlignment="1" applyProtection="1">
      <alignment horizontal="center" vertical="center" wrapText="1"/>
      <protection/>
    </xf>
    <xf numFmtId="1" fontId="9" fillId="0" borderId="63" xfId="347" applyNumberFormat="1" applyFont="1" applyFill="1" applyBorder="1" applyAlignment="1" applyProtection="1">
      <alignment horizontal="center" vertical="center" wrapText="1"/>
      <protection/>
    </xf>
    <xf numFmtId="1" fontId="9" fillId="0" borderId="0" xfId="347" applyNumberFormat="1" applyFont="1" applyFill="1" applyBorder="1" applyAlignment="1" applyProtection="1">
      <alignment horizontal="center" vertical="center" wrapText="1"/>
      <protection/>
    </xf>
    <xf numFmtId="1" fontId="9" fillId="0" borderId="64" xfId="347" applyNumberFormat="1" applyFont="1" applyFill="1" applyBorder="1" applyAlignment="1" applyProtection="1">
      <alignment horizontal="center" vertical="center" wrapText="1"/>
      <protection/>
    </xf>
    <xf numFmtId="1" fontId="9" fillId="0" borderId="16" xfId="347" applyNumberFormat="1" applyFont="1" applyFill="1" applyBorder="1" applyAlignment="1" applyProtection="1">
      <alignment horizontal="center" vertical="center" wrapText="1"/>
      <protection/>
    </xf>
    <xf numFmtId="1" fontId="9" fillId="0" borderId="44" xfId="347" applyNumberFormat="1" applyFont="1" applyFill="1" applyBorder="1" applyAlignment="1" applyProtection="1">
      <alignment horizontal="center" vertical="center" wrapText="1"/>
      <protection/>
    </xf>
    <xf numFmtId="1" fontId="9" fillId="0" borderId="56" xfId="347" applyNumberFormat="1" applyFont="1" applyFill="1" applyBorder="1" applyAlignment="1" applyProtection="1">
      <alignment horizontal="center" vertical="center" wrapText="1"/>
      <protection/>
    </xf>
    <xf numFmtId="1" fontId="63" fillId="0" borderId="59" xfId="347" applyNumberFormat="1" applyFont="1" applyFill="1" applyBorder="1" applyAlignment="1" applyProtection="1">
      <alignment horizontal="center" vertical="center" wrapText="1"/>
      <protection/>
    </xf>
    <xf numFmtId="1" fontId="63" fillId="0" borderId="15" xfId="347" applyNumberFormat="1" applyFont="1" applyFill="1" applyBorder="1" applyAlignment="1" applyProtection="1">
      <alignment horizontal="center" vertical="center" wrapText="1"/>
      <protection/>
    </xf>
    <xf numFmtId="1" fontId="65" fillId="0" borderId="14" xfId="347" applyNumberFormat="1" applyFont="1" applyFill="1" applyBorder="1" applyAlignment="1" applyProtection="1">
      <alignment horizontal="center" vertical="center" wrapText="1"/>
      <protection/>
    </xf>
    <xf numFmtId="1" fontId="63" fillId="0" borderId="14" xfId="347" applyNumberFormat="1" applyFont="1" applyFill="1" applyBorder="1" applyAlignment="1" applyProtection="1">
      <alignment horizontal="center" vertical="center" wrapText="1"/>
      <protection/>
    </xf>
    <xf numFmtId="1" fontId="72" fillId="0" borderId="0" xfId="347" applyNumberFormat="1" applyFont="1" applyFill="1" applyAlignment="1" applyProtection="1">
      <alignment horizontal="center"/>
      <protection locked="0"/>
    </xf>
    <xf numFmtId="1" fontId="72" fillId="0" borderId="44" xfId="347" applyNumberFormat="1" applyFont="1" applyFill="1" applyBorder="1" applyAlignment="1" applyProtection="1">
      <alignment horizontal="center"/>
      <protection locked="0"/>
    </xf>
    <xf numFmtId="1" fontId="61" fillId="0" borderId="14" xfId="347" applyNumberFormat="1" applyFont="1" applyFill="1" applyBorder="1" applyAlignment="1" applyProtection="1">
      <alignment horizontal="center" vertical="center" wrapText="1"/>
      <protection/>
    </xf>
    <xf numFmtId="1" fontId="9" fillId="0" borderId="41" xfId="347" applyNumberFormat="1" applyFont="1" applyFill="1" applyBorder="1" applyAlignment="1" applyProtection="1">
      <alignment horizontal="center" vertical="center" wrapText="1"/>
      <protection/>
    </xf>
    <xf numFmtId="1" fontId="9" fillId="0" borderId="65" xfId="347" applyNumberFormat="1" applyFont="1" applyFill="1" applyBorder="1" applyAlignment="1" applyProtection="1">
      <alignment horizontal="center" vertical="center" wrapText="1"/>
      <protection/>
    </xf>
    <xf numFmtId="1" fontId="9" fillId="0" borderId="58" xfId="347" applyNumberFormat="1" applyFont="1" applyFill="1" applyBorder="1" applyAlignment="1" applyProtection="1">
      <alignment horizontal="center" vertical="center" wrapText="1"/>
      <protection/>
    </xf>
    <xf numFmtId="1" fontId="9" fillId="0" borderId="14" xfId="347" applyNumberFormat="1" applyFont="1" applyFill="1" applyBorder="1" applyAlignment="1" applyProtection="1">
      <alignment horizontal="center" vertical="center" wrapText="1"/>
      <protection locked="0"/>
    </xf>
    <xf numFmtId="1" fontId="10" fillId="0" borderId="61" xfId="347" applyNumberFormat="1" applyFont="1" applyFill="1" applyBorder="1" applyAlignment="1" applyProtection="1">
      <alignment horizontal="center" vertical="center" wrapText="1"/>
      <protection/>
    </xf>
    <xf numFmtId="1" fontId="10" fillId="0" borderId="57" xfId="347" applyNumberFormat="1" applyFont="1" applyFill="1" applyBorder="1" applyAlignment="1" applyProtection="1">
      <alignment horizontal="center" vertical="center" wrapText="1"/>
      <protection/>
    </xf>
    <xf numFmtId="1" fontId="10" fillId="0" borderId="62" xfId="347" applyNumberFormat="1" applyFont="1" applyFill="1" applyBorder="1" applyAlignment="1" applyProtection="1">
      <alignment horizontal="center" vertical="center" wrapText="1"/>
      <protection/>
    </xf>
    <xf numFmtId="1" fontId="10" fillId="0" borderId="63" xfId="347" applyNumberFormat="1" applyFont="1" applyFill="1" applyBorder="1" applyAlignment="1" applyProtection="1">
      <alignment horizontal="center" vertical="center" wrapText="1"/>
      <protection/>
    </xf>
    <xf numFmtId="1" fontId="10" fillId="0" borderId="0" xfId="347" applyNumberFormat="1" applyFont="1" applyFill="1" applyBorder="1" applyAlignment="1" applyProtection="1">
      <alignment horizontal="center" vertical="center" wrapText="1"/>
      <protection/>
    </xf>
    <xf numFmtId="1" fontId="10" fillId="0" borderId="64" xfId="347" applyNumberFormat="1" applyFont="1" applyFill="1" applyBorder="1" applyAlignment="1" applyProtection="1">
      <alignment horizontal="center" vertical="center" wrapText="1"/>
      <protection/>
    </xf>
    <xf numFmtId="1" fontId="10" fillId="0" borderId="16" xfId="347" applyNumberFormat="1" applyFont="1" applyFill="1" applyBorder="1" applyAlignment="1" applyProtection="1">
      <alignment horizontal="center" vertical="center" wrapText="1"/>
      <protection/>
    </xf>
    <xf numFmtId="1" fontId="10" fillId="0" borderId="44" xfId="347" applyNumberFormat="1" applyFont="1" applyFill="1" applyBorder="1" applyAlignment="1" applyProtection="1">
      <alignment horizontal="center" vertical="center" wrapText="1"/>
      <protection/>
    </xf>
    <xf numFmtId="1" fontId="10" fillId="0" borderId="56" xfId="347" applyNumberFormat="1" applyFont="1" applyFill="1" applyBorder="1" applyAlignment="1" applyProtection="1">
      <alignment horizontal="center" vertical="center" wrapText="1"/>
      <protection/>
    </xf>
    <xf numFmtId="1" fontId="65" fillId="0" borderId="41" xfId="347" applyNumberFormat="1" applyFont="1" applyFill="1" applyBorder="1" applyAlignment="1" applyProtection="1">
      <alignment horizontal="center" vertical="center" wrapText="1"/>
      <protection/>
    </xf>
    <xf numFmtId="1" fontId="65" fillId="0" borderId="58" xfId="347" applyNumberFormat="1" applyFont="1" applyFill="1" applyBorder="1" applyAlignment="1" applyProtection="1">
      <alignment horizontal="center" vertical="center" wrapText="1"/>
      <protection/>
    </xf>
    <xf numFmtId="1" fontId="64" fillId="0" borderId="14" xfId="347" applyNumberFormat="1" applyFont="1" applyFill="1" applyBorder="1" applyAlignment="1" applyProtection="1">
      <alignment horizontal="center" vertical="center" wrapText="1"/>
      <protection/>
    </xf>
  </cellXfs>
  <cellStyles count="37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1_dodatky (4)" xfId="43"/>
    <cellStyle name="20% — акцент2" xfId="44"/>
    <cellStyle name="20% - Акцент2 2" xfId="45"/>
    <cellStyle name="20% - Акцент2 3" xfId="46"/>
    <cellStyle name="20% - Акцент2 4" xfId="47"/>
    <cellStyle name="20% — акцент2_dodatky (4)" xfId="48"/>
    <cellStyle name="20% — акцент3" xfId="49"/>
    <cellStyle name="20% - Акцент3 2" xfId="50"/>
    <cellStyle name="20% - Акцент3 3" xfId="51"/>
    <cellStyle name="20% - Акцент3 4" xfId="52"/>
    <cellStyle name="20% — акцент3_dodatky (4)" xfId="53"/>
    <cellStyle name="20% — акцент4" xfId="54"/>
    <cellStyle name="20% - Акцент4 2" xfId="55"/>
    <cellStyle name="20% - Акцент4 3" xfId="56"/>
    <cellStyle name="20% - Акцент4 4" xfId="57"/>
    <cellStyle name="20% — акцент4_dodatky (4)" xfId="58"/>
    <cellStyle name="20% — акцент5" xfId="59"/>
    <cellStyle name="20% - Акцент5 2" xfId="60"/>
    <cellStyle name="20% - Акцент5 3" xfId="61"/>
    <cellStyle name="20% - Акцент5 4" xfId="62"/>
    <cellStyle name="20% — акцент5_dodatky (4)" xfId="63"/>
    <cellStyle name="20% — акцент6" xfId="64"/>
    <cellStyle name="20% - Акцент6 2" xfId="65"/>
    <cellStyle name="20% - Акцент6 3" xfId="66"/>
    <cellStyle name="20% - Акцент6 4" xfId="67"/>
    <cellStyle name="20% — акцент6_dodatky (4)" xfId="68"/>
    <cellStyle name="20% – Акцентування1" xfId="69"/>
    <cellStyle name="20% – Акцентування1 2" xfId="70"/>
    <cellStyle name="20% – Акцентування1 3" xfId="71"/>
    <cellStyle name="20% – Акцентування1 4" xfId="72"/>
    <cellStyle name="20% – Акцентування2" xfId="73"/>
    <cellStyle name="20% – Акцентування2 2" xfId="74"/>
    <cellStyle name="20% – Акцентування2 3" xfId="75"/>
    <cellStyle name="20% – Акцентування2 4" xfId="76"/>
    <cellStyle name="20% – Акцентування3" xfId="77"/>
    <cellStyle name="20% – Акцентування3 2" xfId="78"/>
    <cellStyle name="20% – Акцентування3 3" xfId="79"/>
    <cellStyle name="20% – Акцентування3 4" xfId="80"/>
    <cellStyle name="20% – Акцентування4" xfId="81"/>
    <cellStyle name="20% – Акцентування4 2" xfId="82"/>
    <cellStyle name="20% – Акцентування4 3" xfId="83"/>
    <cellStyle name="20% – Акцентування4 4" xfId="84"/>
    <cellStyle name="20% – Акцентування5" xfId="85"/>
    <cellStyle name="20% – Акцентування5 2" xfId="86"/>
    <cellStyle name="20% – Акцентування5 3" xfId="87"/>
    <cellStyle name="20% – Акцентування5 4" xfId="88"/>
    <cellStyle name="20% – Акцентування6" xfId="89"/>
    <cellStyle name="20% – Акцентування6 2" xfId="90"/>
    <cellStyle name="20% – Акцентування6 3" xfId="91"/>
    <cellStyle name="20% – Акцентування6 4" xfId="92"/>
    <cellStyle name="40% - Accent1" xfId="93"/>
    <cellStyle name="40% - Accent1 2" xfId="94"/>
    <cellStyle name="40% - Accent1 3" xfId="95"/>
    <cellStyle name="40% - Accent1 4" xfId="96"/>
    <cellStyle name="40% - Accent2" xfId="97"/>
    <cellStyle name="40% - Accent2 2" xfId="98"/>
    <cellStyle name="40% - Accent2 3" xfId="99"/>
    <cellStyle name="40% - Accent2 4" xfId="100"/>
    <cellStyle name="40% - Accent3" xfId="101"/>
    <cellStyle name="40% - Accent3 2" xfId="102"/>
    <cellStyle name="40% - Accent3 3" xfId="103"/>
    <cellStyle name="40% - Accent3 4" xfId="104"/>
    <cellStyle name="40% - Accent4" xfId="105"/>
    <cellStyle name="40% - Accent4 2" xfId="106"/>
    <cellStyle name="40% - Accent4 3" xfId="107"/>
    <cellStyle name="40% - Accent4 4" xfId="108"/>
    <cellStyle name="40% - Accent5" xfId="109"/>
    <cellStyle name="40% - Accent5 2" xfId="110"/>
    <cellStyle name="40% - Accent5 3" xfId="111"/>
    <cellStyle name="40% - Accent5 4" xfId="112"/>
    <cellStyle name="40% - Accent6" xfId="113"/>
    <cellStyle name="40% - Accent6 2" xfId="114"/>
    <cellStyle name="40% - Accent6 3" xfId="115"/>
    <cellStyle name="40% - Accent6 4" xfId="116"/>
    <cellStyle name="40% — акцент1" xfId="117"/>
    <cellStyle name="40% - Акцент1 2" xfId="118"/>
    <cellStyle name="40% - Акцент1 3" xfId="119"/>
    <cellStyle name="40% - Акцент1 4" xfId="120"/>
    <cellStyle name="40% — акцент1_dodatky (4)" xfId="121"/>
    <cellStyle name="40% — акцент2" xfId="122"/>
    <cellStyle name="40% - Акцент2 2" xfId="123"/>
    <cellStyle name="40% - Акцент2 3" xfId="124"/>
    <cellStyle name="40% - Акцент2 4" xfId="125"/>
    <cellStyle name="40% — акцент2_dodatky (4)" xfId="126"/>
    <cellStyle name="40% — акцент3" xfId="127"/>
    <cellStyle name="40% - Акцент3 2" xfId="128"/>
    <cellStyle name="40% - Акцент3 3" xfId="129"/>
    <cellStyle name="40% - Акцент3 4" xfId="130"/>
    <cellStyle name="40% — акцент3_dodatky (4)" xfId="131"/>
    <cellStyle name="40% — акцент4" xfId="132"/>
    <cellStyle name="40% - Акцент4 2" xfId="133"/>
    <cellStyle name="40% - Акцент4 3" xfId="134"/>
    <cellStyle name="40% - Акцент4 4" xfId="135"/>
    <cellStyle name="40% — акцент4_dodatky (4)" xfId="136"/>
    <cellStyle name="40% — акцент5" xfId="137"/>
    <cellStyle name="40% - Акцент5 2" xfId="138"/>
    <cellStyle name="40% - Акцент5 3" xfId="139"/>
    <cellStyle name="40% - Акцент5 4" xfId="140"/>
    <cellStyle name="40% — акцент5_dodatky (4)" xfId="141"/>
    <cellStyle name="40% — акцент6" xfId="142"/>
    <cellStyle name="40% - Акцент6 2" xfId="143"/>
    <cellStyle name="40% - Акцент6 3" xfId="144"/>
    <cellStyle name="40% - Акцент6 4" xfId="145"/>
    <cellStyle name="40% — акцент6_dodatky (4)" xfId="146"/>
    <cellStyle name="40% – Акцентування1" xfId="147"/>
    <cellStyle name="40% – Акцентування1 2" xfId="148"/>
    <cellStyle name="40% – Акцентування1 3" xfId="149"/>
    <cellStyle name="40% – Акцентування1 4" xfId="150"/>
    <cellStyle name="40% – Акцентування2" xfId="151"/>
    <cellStyle name="40% – Акцентування2 2" xfId="152"/>
    <cellStyle name="40% – Акцентування2 3" xfId="153"/>
    <cellStyle name="40% – Акцентування2 4" xfId="154"/>
    <cellStyle name="40% – Акцентування3" xfId="155"/>
    <cellStyle name="40% – Акцентування3 2" xfId="156"/>
    <cellStyle name="40% – Акцентування3 3" xfId="157"/>
    <cellStyle name="40% – Акцентування3 4" xfId="158"/>
    <cellStyle name="40% – Акцентування4" xfId="159"/>
    <cellStyle name="40% – Акцентування4 2" xfId="160"/>
    <cellStyle name="40% – Акцентування4 3" xfId="161"/>
    <cellStyle name="40% – Акцентування4 4" xfId="162"/>
    <cellStyle name="40% – Акцентування5" xfId="163"/>
    <cellStyle name="40% – Акцентування5 2" xfId="164"/>
    <cellStyle name="40% – Акцентування5 3" xfId="165"/>
    <cellStyle name="40% – Акцентування5 4" xfId="166"/>
    <cellStyle name="40% – Акцентування6" xfId="167"/>
    <cellStyle name="40% – Акцентування6 2" xfId="168"/>
    <cellStyle name="40% – Акцентування6 3" xfId="169"/>
    <cellStyle name="40% – Акцентування6 4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— акцент1" xfId="183"/>
    <cellStyle name="60% - Акцент1 2" xfId="184"/>
    <cellStyle name="60% - Акцент1 3" xfId="185"/>
    <cellStyle name="60% — акцент1_dodatky (4)" xfId="186"/>
    <cellStyle name="60% — акцент2" xfId="187"/>
    <cellStyle name="60% - Акцент2 2" xfId="188"/>
    <cellStyle name="60% - Акцент2 3" xfId="189"/>
    <cellStyle name="60% — акцент2_dodatky (4)" xfId="190"/>
    <cellStyle name="60% — акцент3" xfId="191"/>
    <cellStyle name="60% - Акцент3 2" xfId="192"/>
    <cellStyle name="60% - Акцент3 3" xfId="193"/>
    <cellStyle name="60% — акцент3_dodatky (4)" xfId="194"/>
    <cellStyle name="60% — акцент4" xfId="195"/>
    <cellStyle name="60% - Акцент4 2" xfId="196"/>
    <cellStyle name="60% - Акцент4 3" xfId="197"/>
    <cellStyle name="60% — акцент4_dodatky (4)" xfId="198"/>
    <cellStyle name="60% — акцент5" xfId="199"/>
    <cellStyle name="60% - Акцент5 2" xfId="200"/>
    <cellStyle name="60% - Акцент5 3" xfId="201"/>
    <cellStyle name="60% — акцент5_dodatky (4)" xfId="202"/>
    <cellStyle name="60% — акцент6" xfId="203"/>
    <cellStyle name="60% - Акцент6 2" xfId="204"/>
    <cellStyle name="60% - Акцент6 3" xfId="205"/>
    <cellStyle name="60% — акцент6_dodatky (4)" xfId="206"/>
    <cellStyle name="60% – Акцентування1" xfId="207"/>
    <cellStyle name="60% – Акцентування1 2" xfId="208"/>
    <cellStyle name="60% – Акцентування2" xfId="209"/>
    <cellStyle name="60% – Акцентування2 2" xfId="210"/>
    <cellStyle name="60% – Акцентування3" xfId="211"/>
    <cellStyle name="60% – Акцентування3 2" xfId="212"/>
    <cellStyle name="60% – Акцентування4" xfId="213"/>
    <cellStyle name="60% – Акцентування4 2" xfId="214"/>
    <cellStyle name="60% – Акцентування5" xfId="215"/>
    <cellStyle name="60% – Акцентування5 2" xfId="216"/>
    <cellStyle name="60% – Акцентування6" xfId="217"/>
    <cellStyle name="60% – Акцентування6 2" xfId="218"/>
    <cellStyle name="Accent1" xfId="219"/>
    <cellStyle name="Accent1 2" xfId="220"/>
    <cellStyle name="Accent2" xfId="221"/>
    <cellStyle name="Accent2 2" xfId="222"/>
    <cellStyle name="Accent3" xfId="223"/>
    <cellStyle name="Accent3 2" xfId="224"/>
    <cellStyle name="Accent4" xfId="225"/>
    <cellStyle name="Accent4 2" xfId="226"/>
    <cellStyle name="Accent5" xfId="227"/>
    <cellStyle name="Accent5 2" xfId="228"/>
    <cellStyle name="Accent6" xfId="229"/>
    <cellStyle name="Accent6 2" xfId="230"/>
    <cellStyle name="Bad" xfId="231"/>
    <cellStyle name="Bad 2" xfId="232"/>
    <cellStyle name="Calculation" xfId="233"/>
    <cellStyle name="Calculation 2" xfId="234"/>
    <cellStyle name="Check Cell" xfId="235"/>
    <cellStyle name="Check Cell 2" xfId="236"/>
    <cellStyle name="Explanatory Text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Input" xfId="244"/>
    <cellStyle name="Input 2" xfId="245"/>
    <cellStyle name="Linked Cell" xfId="246"/>
    <cellStyle name="Neutral" xfId="247"/>
    <cellStyle name="Neutral 2" xfId="248"/>
    <cellStyle name="Note" xfId="249"/>
    <cellStyle name="Note 2" xfId="250"/>
    <cellStyle name="Note 3" xfId="251"/>
    <cellStyle name="Note 4" xfId="252"/>
    <cellStyle name="Note_СВОД_12" xfId="253"/>
    <cellStyle name="Output" xfId="254"/>
    <cellStyle name="Output 2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3" xfId="261"/>
    <cellStyle name="Акцент1_dodatky (4)" xfId="262"/>
    <cellStyle name="Акцент2" xfId="263"/>
    <cellStyle name="Акцент2 2" xfId="264"/>
    <cellStyle name="Акцент2 3" xfId="265"/>
    <cellStyle name="Акцент2_dodatky (4)" xfId="266"/>
    <cellStyle name="Акцент3" xfId="267"/>
    <cellStyle name="Акцент3 2" xfId="268"/>
    <cellStyle name="Акцент3 3" xfId="269"/>
    <cellStyle name="Акцент3_dodatky (4)" xfId="270"/>
    <cellStyle name="Акцент4" xfId="271"/>
    <cellStyle name="Акцент4 2" xfId="272"/>
    <cellStyle name="Акцент4 3" xfId="273"/>
    <cellStyle name="Акцент4_dodatky (4)" xfId="274"/>
    <cellStyle name="Акцент5" xfId="275"/>
    <cellStyle name="Акцент5 2" xfId="276"/>
    <cellStyle name="Акцент5 3" xfId="277"/>
    <cellStyle name="Акцент5_dodatky (4)" xfId="278"/>
    <cellStyle name="Акцент6" xfId="279"/>
    <cellStyle name="Акцент6 2" xfId="280"/>
    <cellStyle name="Акцент6 3" xfId="281"/>
    <cellStyle name="Акцент6_dodatky (4)" xfId="282"/>
    <cellStyle name="Акцентування1" xfId="283"/>
    <cellStyle name="Акцентування1 2" xfId="284"/>
    <cellStyle name="Акцентування2" xfId="285"/>
    <cellStyle name="Акцентування2 2" xfId="286"/>
    <cellStyle name="Акцентування3" xfId="287"/>
    <cellStyle name="Акцентування3 2" xfId="288"/>
    <cellStyle name="Акцентування4" xfId="289"/>
    <cellStyle name="Акцентування4 2" xfId="290"/>
    <cellStyle name="Акцентування5" xfId="291"/>
    <cellStyle name="Акцентування5 2" xfId="292"/>
    <cellStyle name="Акцентування6" xfId="293"/>
    <cellStyle name="Акцентування6 2" xfId="294"/>
    <cellStyle name="Ввід" xfId="295"/>
    <cellStyle name="Ввід 2" xfId="296"/>
    <cellStyle name="Ввод " xfId="297"/>
    <cellStyle name="Ввод  2" xfId="298"/>
    <cellStyle name="Ввод _dodatky (4)" xfId="299"/>
    <cellStyle name="Percent" xfId="300"/>
    <cellStyle name="Вывод" xfId="301"/>
    <cellStyle name="Вывод 2" xfId="302"/>
    <cellStyle name="Вывод 3" xfId="303"/>
    <cellStyle name="Вывод_dodatky (4)" xfId="304"/>
    <cellStyle name="Вычисление" xfId="305"/>
    <cellStyle name="Вычисление 2" xfId="306"/>
    <cellStyle name="Вычисление 3" xfId="307"/>
    <cellStyle name="Вычисление_dodatky (4)" xfId="308"/>
    <cellStyle name="Гарний" xfId="309"/>
    <cellStyle name="Currency" xfId="310"/>
    <cellStyle name="Currency [0]" xfId="311"/>
    <cellStyle name="Добре" xfId="312"/>
    <cellStyle name="Добре 2" xfId="313"/>
    <cellStyle name="Заголовок 1" xfId="314"/>
    <cellStyle name="Заголовок 2" xfId="315"/>
    <cellStyle name="Заголовок 3" xfId="316"/>
    <cellStyle name="Заголовок 4" xfId="317"/>
    <cellStyle name="Звичайний 2" xfId="318"/>
    <cellStyle name="Звичайний 2 3" xfId="319"/>
    <cellStyle name="Звичайний 3" xfId="320"/>
    <cellStyle name="Звичайний 3 2 3" xfId="321"/>
    <cellStyle name="Зв'язана клітинка" xfId="322"/>
    <cellStyle name="Итог" xfId="323"/>
    <cellStyle name="Итог 2" xfId="324"/>
    <cellStyle name="Итог_dodatky (4)" xfId="325"/>
    <cellStyle name="Контрольна клітинка" xfId="326"/>
    <cellStyle name="Контрольна клітинка 2" xfId="327"/>
    <cellStyle name="Контрольная ячейка" xfId="328"/>
    <cellStyle name="Контрольная ячейка 2" xfId="329"/>
    <cellStyle name="Контрольная ячейка_dodatky (4)" xfId="330"/>
    <cellStyle name="Назва" xfId="331"/>
    <cellStyle name="Название" xfId="332"/>
    <cellStyle name="Нейтральний" xfId="333"/>
    <cellStyle name="Нейтральный" xfId="334"/>
    <cellStyle name="Нейтральный 2" xfId="335"/>
    <cellStyle name="Нейтральный 3" xfId="336"/>
    <cellStyle name="Обчислення" xfId="337"/>
    <cellStyle name="Обчислення 2" xfId="338"/>
    <cellStyle name="Обычный 2" xfId="339"/>
    <cellStyle name="Обычный 2 2" xfId="340"/>
    <cellStyle name="Обычный 2_Книга1" xfId="341"/>
    <cellStyle name="Обычный 3" xfId="342"/>
    <cellStyle name="Обычный 4" xfId="343"/>
    <cellStyle name="Обычный 5 2" xfId="344"/>
    <cellStyle name="Обычный 5 3" xfId="345"/>
    <cellStyle name="Обычный 6 3" xfId="346"/>
    <cellStyle name="Обычный_06" xfId="347"/>
    <cellStyle name="Обычный_09_Професійний склад" xfId="348"/>
    <cellStyle name="Обычный_12 Зинкевич" xfId="349"/>
    <cellStyle name="Обычный_27.08.2013" xfId="350"/>
    <cellStyle name="Обычный_TБЛ-12~1" xfId="351"/>
    <cellStyle name="Обычный_Форма7Н" xfId="352"/>
    <cellStyle name="Підсумок" xfId="353"/>
    <cellStyle name="Плохой" xfId="354"/>
    <cellStyle name="Плохой 2" xfId="355"/>
    <cellStyle name="Плохой 3" xfId="356"/>
    <cellStyle name="Плохой_dodatky (4)" xfId="357"/>
    <cellStyle name="Поганий" xfId="358"/>
    <cellStyle name="Поганий 2" xfId="359"/>
    <cellStyle name="Пояснение" xfId="360"/>
    <cellStyle name="Пояснение 2" xfId="361"/>
    <cellStyle name="Пояснение_dodatky (4)" xfId="362"/>
    <cellStyle name="Примечание" xfId="363"/>
    <cellStyle name="Примечание 2" xfId="364"/>
    <cellStyle name="Примечание 3" xfId="365"/>
    <cellStyle name="Примечание 4" xfId="366"/>
    <cellStyle name="Примечание_dodatky (4)" xfId="367"/>
    <cellStyle name="Примітка" xfId="368"/>
    <cellStyle name="Примітка 2" xfId="369"/>
    <cellStyle name="Примітка 3" xfId="370"/>
    <cellStyle name="Примітка 4" xfId="371"/>
    <cellStyle name="Примітка_СВОД_12" xfId="372"/>
    <cellStyle name="Результат" xfId="373"/>
    <cellStyle name="Результат 1" xfId="374"/>
    <cellStyle name="Связанная ячейка" xfId="375"/>
    <cellStyle name="Середній" xfId="376"/>
    <cellStyle name="Середній 2" xfId="377"/>
    <cellStyle name="Стиль 1" xfId="378"/>
    <cellStyle name="Стиль 1 2" xfId="379"/>
    <cellStyle name="Текст попередження" xfId="380"/>
    <cellStyle name="Текст пояснення" xfId="381"/>
    <cellStyle name="Текст предупреждения" xfId="382"/>
    <cellStyle name="Тысячи [0]_Анализ" xfId="383"/>
    <cellStyle name="Тысячи_Анализ" xfId="384"/>
    <cellStyle name="ФинᎰнсовый_Лист1 (3)_1" xfId="385"/>
    <cellStyle name="Comma" xfId="386"/>
    <cellStyle name="Comma [0]" xfId="387"/>
    <cellStyle name="Хороший" xfId="388"/>
    <cellStyle name="Хороший 2" xfId="3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2"/>
  <sheetViews>
    <sheetView view="pageBreakPreview" zoomScale="73" zoomScaleSheetLayoutView="73" zoomScalePageLayoutView="0" workbookViewId="0" topLeftCell="A1">
      <selection activeCell="A16" sqref="A16"/>
    </sheetView>
  </sheetViews>
  <sheetFormatPr defaultColWidth="10.28125" defaultRowHeight="15"/>
  <cols>
    <col min="1" max="1" width="33.421875" style="49" customWidth="1"/>
    <col min="2" max="2" width="10.7109375" style="55" customWidth="1"/>
    <col min="3" max="3" width="11.421875" style="55" customWidth="1"/>
    <col min="4" max="4" width="10.421875" style="49" customWidth="1"/>
    <col min="5" max="5" width="11.28125" style="49" customWidth="1"/>
    <col min="6" max="6" width="12.7109375" style="49" customWidth="1"/>
    <col min="7" max="7" width="12.00390625" style="49" customWidth="1"/>
    <col min="8" max="8" width="8.57421875" style="49" customWidth="1"/>
    <col min="9" max="11" width="9.140625" style="49" customWidth="1"/>
    <col min="12" max="245" width="7.8515625" style="49" customWidth="1"/>
    <col min="246" max="246" width="39.28125" style="49" customWidth="1"/>
    <col min="247" max="16384" width="10.28125" style="49" customWidth="1"/>
  </cols>
  <sheetData>
    <row r="1" spans="1:11" ht="49.5" customHeight="1">
      <c r="A1" s="203" t="s">
        <v>89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38.25" customHeight="1" thickBot="1">
      <c r="A2" s="204" t="s">
        <v>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52" customFormat="1" ht="39" customHeight="1" thickTop="1">
      <c r="A3" s="51"/>
      <c r="B3" s="205" t="s">
        <v>46</v>
      </c>
      <c r="C3" s="206"/>
      <c r="D3" s="207" t="s">
        <v>47</v>
      </c>
      <c r="E3" s="173"/>
      <c r="F3" s="207" t="s">
        <v>48</v>
      </c>
      <c r="G3" s="173"/>
      <c r="H3" s="207" t="s">
        <v>49</v>
      </c>
      <c r="I3" s="173"/>
      <c r="J3" s="207" t="s">
        <v>50</v>
      </c>
      <c r="K3" s="174"/>
    </row>
    <row r="4" spans="1:11" s="52" customFormat="1" ht="40.5" customHeight="1" thickBot="1">
      <c r="A4" s="53"/>
      <c r="B4" s="98" t="s">
        <v>88</v>
      </c>
      <c r="C4" s="98" t="s">
        <v>51</v>
      </c>
      <c r="D4" s="98" t="s">
        <v>88</v>
      </c>
      <c r="E4" s="98" t="s">
        <v>51</v>
      </c>
      <c r="F4" s="98" t="s">
        <v>88</v>
      </c>
      <c r="G4" s="98" t="s">
        <v>51</v>
      </c>
      <c r="H4" s="98" t="s">
        <v>88</v>
      </c>
      <c r="I4" s="98" t="s">
        <v>51</v>
      </c>
      <c r="J4" s="98" t="s">
        <v>88</v>
      </c>
      <c r="K4" s="98" t="s">
        <v>51</v>
      </c>
    </row>
    <row r="5" spans="1:11" s="52" customFormat="1" ht="63" customHeight="1" thickTop="1">
      <c r="A5" s="92" t="s">
        <v>62</v>
      </c>
      <c r="B5" s="75">
        <v>496.6</v>
      </c>
      <c r="C5" s="153">
        <v>496.9</v>
      </c>
      <c r="D5" s="75">
        <v>291.7</v>
      </c>
      <c r="E5" s="153">
        <v>293.8</v>
      </c>
      <c r="F5" s="75">
        <v>204.9</v>
      </c>
      <c r="G5" s="153">
        <v>203.1</v>
      </c>
      <c r="H5" s="154">
        <v>232.7</v>
      </c>
      <c r="I5" s="153">
        <v>224</v>
      </c>
      <c r="J5" s="154">
        <v>263.9</v>
      </c>
      <c r="K5" s="155">
        <v>272.9</v>
      </c>
    </row>
    <row r="6" spans="1:11" s="52" customFormat="1" ht="48.75" customHeight="1">
      <c r="A6" s="93" t="s">
        <v>61</v>
      </c>
      <c r="B6" s="76">
        <v>62.5</v>
      </c>
      <c r="C6" s="89">
        <v>62.8</v>
      </c>
      <c r="D6" s="76">
        <v>59.6</v>
      </c>
      <c r="E6" s="89">
        <v>60.4</v>
      </c>
      <c r="F6" s="76">
        <v>67</v>
      </c>
      <c r="G6" s="89">
        <v>66.7</v>
      </c>
      <c r="H6" s="90">
        <v>55.7</v>
      </c>
      <c r="I6" s="89">
        <v>53.9</v>
      </c>
      <c r="J6" s="90">
        <v>70</v>
      </c>
      <c r="K6" s="91">
        <v>72.8</v>
      </c>
    </row>
    <row r="7" spans="1:11" s="52" customFormat="1" ht="57" customHeight="1">
      <c r="A7" s="94" t="s">
        <v>63</v>
      </c>
      <c r="B7" s="77">
        <v>445.8</v>
      </c>
      <c r="C7" s="78">
        <v>441</v>
      </c>
      <c r="D7" s="77">
        <v>254.8</v>
      </c>
      <c r="E7" s="78">
        <v>253.5</v>
      </c>
      <c r="F7" s="77">
        <v>191</v>
      </c>
      <c r="G7" s="78">
        <v>187.5</v>
      </c>
      <c r="H7" s="79">
        <v>210.8</v>
      </c>
      <c r="I7" s="78">
        <v>207</v>
      </c>
      <c r="J7" s="79">
        <v>235</v>
      </c>
      <c r="K7" s="80">
        <v>234</v>
      </c>
    </row>
    <row r="8" spans="1:11" s="52" customFormat="1" ht="54.75" customHeight="1">
      <c r="A8" s="95" t="s">
        <v>60</v>
      </c>
      <c r="B8" s="81">
        <v>56.1</v>
      </c>
      <c r="C8" s="82">
        <v>55.8</v>
      </c>
      <c r="D8" s="81">
        <v>52.1</v>
      </c>
      <c r="E8" s="82">
        <v>52.1</v>
      </c>
      <c r="F8" s="81">
        <v>62.4</v>
      </c>
      <c r="G8" s="82">
        <v>61.5</v>
      </c>
      <c r="H8" s="83">
        <v>50.5</v>
      </c>
      <c r="I8" s="82">
        <v>49.8</v>
      </c>
      <c r="J8" s="83">
        <v>62.3</v>
      </c>
      <c r="K8" s="84">
        <v>62.4</v>
      </c>
    </row>
    <row r="9" spans="1:11" s="52" customFormat="1" ht="70.5" customHeight="1">
      <c r="A9" s="96" t="s">
        <v>70</v>
      </c>
      <c r="B9" s="85">
        <v>50.8</v>
      </c>
      <c r="C9" s="86">
        <v>55.9</v>
      </c>
      <c r="D9" s="85">
        <v>36.9</v>
      </c>
      <c r="E9" s="86">
        <v>40.3</v>
      </c>
      <c r="F9" s="85">
        <v>13.9</v>
      </c>
      <c r="G9" s="86">
        <v>15.6</v>
      </c>
      <c r="H9" s="87">
        <v>21.9</v>
      </c>
      <c r="I9" s="86">
        <v>17</v>
      </c>
      <c r="J9" s="87">
        <v>28.9</v>
      </c>
      <c r="K9" s="88">
        <v>38.9</v>
      </c>
    </row>
    <row r="10" spans="1:11" s="52" customFormat="1" ht="60.75" customHeight="1">
      <c r="A10" s="97" t="s">
        <v>64</v>
      </c>
      <c r="B10" s="76">
        <v>10.2</v>
      </c>
      <c r="C10" s="89">
        <v>11.2</v>
      </c>
      <c r="D10" s="76">
        <v>12.6</v>
      </c>
      <c r="E10" s="89">
        <v>13.7</v>
      </c>
      <c r="F10" s="76">
        <v>6.8</v>
      </c>
      <c r="G10" s="89">
        <v>7.7</v>
      </c>
      <c r="H10" s="90">
        <v>9.4</v>
      </c>
      <c r="I10" s="89">
        <v>7.6</v>
      </c>
      <c r="J10" s="90">
        <v>11</v>
      </c>
      <c r="K10" s="91">
        <v>14.3</v>
      </c>
    </row>
    <row r="11" spans="1:11" s="57" customFormat="1" ht="15.75">
      <c r="A11" s="54"/>
      <c r="B11" s="54"/>
      <c r="C11" s="55"/>
      <c r="D11" s="54"/>
      <c r="E11" s="54"/>
      <c r="F11" s="56"/>
      <c r="G11" s="54"/>
      <c r="H11" s="54"/>
      <c r="I11" s="54"/>
      <c r="J11" s="54"/>
      <c r="K11" s="54"/>
    </row>
    <row r="12" spans="1:11" s="59" customFormat="1" ht="12" customHeight="1">
      <c r="A12" s="58"/>
      <c r="B12" s="58"/>
      <c r="C12" s="55"/>
      <c r="D12" s="58"/>
      <c r="E12" s="58"/>
      <c r="F12" s="56"/>
      <c r="G12" s="58"/>
      <c r="H12" s="58"/>
      <c r="I12" s="58"/>
      <c r="J12" s="58"/>
      <c r="K12" s="58"/>
    </row>
    <row r="13" spans="1:6" ht="15.75">
      <c r="A13" s="60"/>
      <c r="F13" s="56"/>
    </row>
    <row r="14" spans="1:6" ht="15.75">
      <c r="A14" s="60"/>
      <c r="F14" s="56"/>
    </row>
    <row r="15" spans="1:6" ht="15.75">
      <c r="A15" s="60"/>
      <c r="F15" s="56"/>
    </row>
    <row r="16" spans="1:6" ht="15.75">
      <c r="A16" s="60"/>
      <c r="F16" s="61"/>
    </row>
    <row r="17" spans="1:6" ht="15.75">
      <c r="A17" s="60"/>
      <c r="F17" s="62"/>
    </row>
    <row r="18" spans="1:6" ht="15.75">
      <c r="A18" s="60"/>
      <c r="F18" s="56"/>
    </row>
    <row r="19" spans="1:6" ht="15.75">
      <c r="A19" s="60"/>
      <c r="F19" s="56"/>
    </row>
    <row r="20" spans="1:6" ht="15.75">
      <c r="A20" s="60"/>
      <c r="F20" s="56"/>
    </row>
    <row r="21" spans="1:6" ht="15.75">
      <c r="A21" s="60"/>
      <c r="F21" s="56"/>
    </row>
    <row r="22" ht="15">
      <c r="A22" s="60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3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K18" sqref="K18"/>
    </sheetView>
  </sheetViews>
  <sheetFormatPr defaultColWidth="8.28125" defaultRowHeight="15"/>
  <cols>
    <col min="1" max="1" width="26.8515625" style="64" customWidth="1"/>
    <col min="2" max="2" width="16.421875" style="64" customWidth="1"/>
    <col min="3" max="3" width="14.421875" style="64" customWidth="1"/>
    <col min="4" max="4" width="14.00390625" style="64" customWidth="1"/>
    <col min="5" max="5" width="13.28125" style="64" customWidth="1"/>
    <col min="6" max="6" width="12.7109375" style="64" customWidth="1"/>
    <col min="7" max="7" width="12.00390625" style="64" customWidth="1"/>
    <col min="8" max="8" width="12.57421875" style="64" customWidth="1"/>
    <col min="9" max="9" width="13.7109375" style="64" customWidth="1"/>
    <col min="10" max="10" width="9.140625" style="65" customWidth="1"/>
    <col min="11" max="252" width="9.140625" style="64" customWidth="1"/>
    <col min="253" max="253" width="18.57421875" style="64" customWidth="1"/>
    <col min="254" max="254" width="11.57421875" style="64" customWidth="1"/>
    <col min="255" max="255" width="11.00390625" style="64" customWidth="1"/>
    <col min="256" max="16384" width="8.28125" style="64" customWidth="1"/>
  </cols>
  <sheetData>
    <row r="1" spans="1:9" s="63" customFormat="1" ht="18" customHeight="1">
      <c r="A1" s="177" t="s">
        <v>52</v>
      </c>
      <c r="B1" s="177"/>
      <c r="C1" s="177"/>
      <c r="D1" s="177"/>
      <c r="E1" s="177"/>
      <c r="F1" s="177"/>
      <c r="G1" s="177"/>
      <c r="H1" s="177"/>
      <c r="I1" s="177"/>
    </row>
    <row r="2" spans="1:9" s="63" customFormat="1" ht="15.75" customHeight="1">
      <c r="A2" s="177" t="s">
        <v>71</v>
      </c>
      <c r="B2" s="177"/>
      <c r="C2" s="177"/>
      <c r="D2" s="177"/>
      <c r="E2" s="177"/>
      <c r="F2" s="177"/>
      <c r="G2" s="177"/>
      <c r="H2" s="177"/>
      <c r="I2" s="177"/>
    </row>
    <row r="3" spans="1:9" s="63" customFormat="1" ht="14.25" customHeight="1">
      <c r="A3" s="178" t="s">
        <v>53</v>
      </c>
      <c r="B3" s="178"/>
      <c r="C3" s="178"/>
      <c r="D3" s="178"/>
      <c r="E3" s="178"/>
      <c r="F3" s="178"/>
      <c r="G3" s="178"/>
      <c r="H3" s="178"/>
      <c r="I3" s="178"/>
    </row>
    <row r="4" spans="1:9" s="63" customFormat="1" ht="9" customHeight="1" hidden="1">
      <c r="A4" s="178"/>
      <c r="B4" s="178"/>
      <c r="C4" s="178"/>
      <c r="D4" s="178"/>
      <c r="E4" s="178"/>
      <c r="F4" s="178"/>
      <c r="G4" s="178"/>
      <c r="H4" s="178"/>
      <c r="I4" s="178"/>
    </row>
    <row r="5" spans="1:9" ht="18" customHeight="1">
      <c r="A5" s="50" t="s">
        <v>45</v>
      </c>
      <c r="F5" s="175"/>
      <c r="G5" s="175"/>
      <c r="H5" s="175"/>
      <c r="I5" s="175"/>
    </row>
    <row r="6" spans="1:9" s="66" customFormat="1" ht="16.5" customHeight="1">
      <c r="A6" s="176"/>
      <c r="B6" s="171" t="s">
        <v>54</v>
      </c>
      <c r="C6" s="171"/>
      <c r="D6" s="171" t="s">
        <v>55</v>
      </c>
      <c r="E6" s="171"/>
      <c r="F6" s="171" t="s">
        <v>56</v>
      </c>
      <c r="G6" s="171"/>
      <c r="H6" s="171" t="s">
        <v>57</v>
      </c>
      <c r="I6" s="171"/>
    </row>
    <row r="7" spans="1:9" s="67" customFormat="1" ht="27.75" customHeight="1">
      <c r="A7" s="176"/>
      <c r="B7" s="74" t="s">
        <v>1</v>
      </c>
      <c r="C7" s="74" t="s">
        <v>8</v>
      </c>
      <c r="D7" s="74" t="s">
        <v>1</v>
      </c>
      <c r="E7" s="74" t="s">
        <v>8</v>
      </c>
      <c r="F7" s="74" t="s">
        <v>1</v>
      </c>
      <c r="G7" s="74" t="s">
        <v>8</v>
      </c>
      <c r="H7" s="74" t="s">
        <v>1</v>
      </c>
      <c r="I7" s="74" t="s">
        <v>8</v>
      </c>
    </row>
    <row r="8" spans="1:9" s="66" customFormat="1" ht="12.75" customHeight="1">
      <c r="A8" s="68"/>
      <c r="B8" s="172" t="s">
        <v>58</v>
      </c>
      <c r="C8" s="172"/>
      <c r="D8" s="172" t="s">
        <v>59</v>
      </c>
      <c r="E8" s="172"/>
      <c r="F8" s="172" t="s">
        <v>58</v>
      </c>
      <c r="G8" s="172"/>
      <c r="H8" s="172" t="s">
        <v>59</v>
      </c>
      <c r="I8" s="172"/>
    </row>
    <row r="9" spans="1:10" ht="15.75" customHeight="1">
      <c r="A9" s="137" t="s">
        <v>72</v>
      </c>
      <c r="B9" s="69">
        <v>442.4</v>
      </c>
      <c r="C9" s="69">
        <v>445.3</v>
      </c>
      <c r="D9" s="69">
        <v>55.9</v>
      </c>
      <c r="E9" s="69">
        <v>56.6</v>
      </c>
      <c r="F9" s="70">
        <v>57.5</v>
      </c>
      <c r="G9" s="70">
        <v>55.2</v>
      </c>
      <c r="H9" s="69">
        <v>11.5</v>
      </c>
      <c r="I9" s="69">
        <v>11</v>
      </c>
      <c r="J9" s="138"/>
    </row>
    <row r="10" spans="1:9" ht="15.75">
      <c r="A10" s="71"/>
      <c r="B10" s="72"/>
      <c r="C10" s="73"/>
      <c r="D10" s="71"/>
      <c r="E10" s="71"/>
      <c r="F10" s="71"/>
      <c r="G10" s="71"/>
      <c r="H10" s="71"/>
      <c r="I10" s="71"/>
    </row>
    <row r="11" spans="1:9" ht="15">
      <c r="A11" s="71"/>
      <c r="C11" s="71"/>
      <c r="D11" s="71"/>
      <c r="E11" s="71"/>
      <c r="F11" s="71"/>
      <c r="G11" s="71"/>
      <c r="H11" s="71"/>
      <c r="I11" s="71"/>
    </row>
    <row r="12" spans="1:9" ht="12.75">
      <c r="A12" s="72"/>
      <c r="C12" s="72"/>
      <c r="D12" s="72"/>
      <c r="E12" s="72"/>
      <c r="F12" s="72"/>
      <c r="G12" s="72"/>
      <c r="H12" s="72"/>
      <c r="I12" s="72"/>
    </row>
    <row r="13" spans="1:9" ht="12.75">
      <c r="A13" s="72"/>
      <c r="C13" s="72"/>
      <c r="D13" s="72"/>
      <c r="E13" s="72"/>
      <c r="F13" s="72"/>
      <c r="G13" s="72"/>
      <c r="H13" s="72"/>
      <c r="I13" s="72"/>
    </row>
  </sheetData>
  <sheetProtection/>
  <mergeCells count="14">
    <mergeCell ref="B8:C8"/>
    <mergeCell ref="D8:E8"/>
    <mergeCell ref="F8:G8"/>
    <mergeCell ref="H8:I8"/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8"/>
  <sheetViews>
    <sheetView view="pageBreakPreview" zoomScaleNormal="85" zoomScaleSheetLayoutView="100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:D8"/>
    </sheetView>
  </sheetViews>
  <sheetFormatPr defaultColWidth="9.140625" defaultRowHeight="15"/>
  <cols>
    <col min="1" max="1" width="1.28515625" style="115" hidden="1" customWidth="1"/>
    <col min="2" max="2" width="34.28125" style="115" customWidth="1"/>
    <col min="3" max="4" width="17.8515625" style="115" customWidth="1"/>
    <col min="5" max="5" width="17.57421875" style="115" customWidth="1"/>
    <col min="6" max="6" width="16.7109375" style="115" customWidth="1"/>
    <col min="7" max="7" width="9.140625" style="115" customWidth="1"/>
    <col min="8" max="10" width="0" style="115" hidden="1" customWidth="1"/>
    <col min="11" max="16384" width="9.140625" style="115" customWidth="1"/>
  </cols>
  <sheetData>
    <row r="1" s="99" customFormat="1" ht="10.5" customHeight="1">
      <c r="F1" s="100"/>
    </row>
    <row r="2" spans="1:6" s="101" customFormat="1" ht="51" customHeight="1">
      <c r="A2" s="208" t="s">
        <v>65</v>
      </c>
      <c r="B2" s="208"/>
      <c r="C2" s="208"/>
      <c r="D2" s="208"/>
      <c r="E2" s="208"/>
      <c r="F2" s="208"/>
    </row>
    <row r="3" spans="1:6" s="101" customFormat="1" ht="20.25" customHeight="1">
      <c r="A3" s="102"/>
      <c r="B3" s="102"/>
      <c r="C3" s="102"/>
      <c r="D3" s="102"/>
      <c r="E3" s="102"/>
      <c r="F3" s="102"/>
    </row>
    <row r="4" spans="1:6" s="101" customFormat="1" ht="16.5" customHeight="1">
      <c r="A4" s="102"/>
      <c r="B4" s="102"/>
      <c r="C4" s="102"/>
      <c r="D4" s="102"/>
      <c r="E4" s="102"/>
      <c r="F4" s="103" t="s">
        <v>66</v>
      </c>
    </row>
    <row r="5" spans="1:6" s="101" customFormat="1" ht="24.75" customHeight="1">
      <c r="A5" s="102"/>
      <c r="B5" s="209"/>
      <c r="C5" s="210" t="s">
        <v>137</v>
      </c>
      <c r="D5" s="210" t="s">
        <v>138</v>
      </c>
      <c r="E5" s="210" t="s">
        <v>67</v>
      </c>
      <c r="F5" s="210"/>
    </row>
    <row r="6" spans="1:6" s="101" customFormat="1" ht="54.75" customHeight="1">
      <c r="A6" s="104"/>
      <c r="B6" s="209"/>
      <c r="C6" s="210"/>
      <c r="D6" s="210"/>
      <c r="E6" s="105" t="s">
        <v>4</v>
      </c>
      <c r="F6" s="106" t="s">
        <v>68</v>
      </c>
    </row>
    <row r="7" spans="2:6" s="107" customFormat="1" ht="19.5" customHeight="1">
      <c r="B7" s="108" t="s">
        <v>12</v>
      </c>
      <c r="C7" s="109">
        <v>1</v>
      </c>
      <c r="D7" s="110">
        <v>2</v>
      </c>
      <c r="E7" s="109">
        <v>3</v>
      </c>
      <c r="F7" s="110">
        <v>4</v>
      </c>
    </row>
    <row r="8" spans="2:10" s="111" customFormat="1" ht="23.25" customHeight="1">
      <c r="B8" s="112" t="s">
        <v>72</v>
      </c>
      <c r="C8" s="164">
        <f>SUM(C9:C28)</f>
        <v>1746</v>
      </c>
      <c r="D8" s="164">
        <f>SUM(D9:D28)</f>
        <v>338</v>
      </c>
      <c r="E8" s="165">
        <f>D8/C8*100</f>
        <v>19.358533791523485</v>
      </c>
      <c r="F8" s="164">
        <f>D8-C8</f>
        <v>-1408</v>
      </c>
      <c r="H8" s="113" t="e">
        <f>ROUND(D8/#REF!*100,1)</f>
        <v>#REF!</v>
      </c>
      <c r="I8" s="114">
        <f>ROUND(C8/1000,1)</f>
        <v>1.7</v>
      </c>
      <c r="J8" s="114">
        <f>ROUND(D8/1000,1)</f>
        <v>0.3</v>
      </c>
    </row>
    <row r="9" spans="2:6" ht="12.75">
      <c r="B9" s="156" t="s">
        <v>90</v>
      </c>
      <c r="C9" s="166">
        <v>549</v>
      </c>
      <c r="D9" s="166">
        <v>5</v>
      </c>
      <c r="E9" s="167">
        <f>D9/C9*100</f>
        <v>0.9107468123861567</v>
      </c>
      <c r="F9" s="166">
        <f>D9-C9</f>
        <v>-544</v>
      </c>
    </row>
    <row r="10" spans="2:6" ht="12.75">
      <c r="B10" s="156" t="s">
        <v>91</v>
      </c>
      <c r="C10" s="166">
        <v>21</v>
      </c>
      <c r="D10" s="166">
        <v>6</v>
      </c>
      <c r="E10" s="167">
        <f aca="true" t="shared" si="0" ref="E10:E28">D10/C10*100</f>
        <v>28.57142857142857</v>
      </c>
      <c r="F10" s="166">
        <f aca="true" t="shared" si="1" ref="F10:F28">D10-C10</f>
        <v>-15</v>
      </c>
    </row>
    <row r="11" spans="2:6" ht="12.75">
      <c r="B11" s="156" t="s">
        <v>92</v>
      </c>
      <c r="C11" s="166">
        <v>45</v>
      </c>
      <c r="D11" s="166">
        <v>0</v>
      </c>
      <c r="E11" s="167">
        <f t="shared" si="0"/>
        <v>0</v>
      </c>
      <c r="F11" s="166">
        <f t="shared" si="1"/>
        <v>-45</v>
      </c>
    </row>
    <row r="12" spans="2:6" ht="12.75">
      <c r="B12" s="156" t="s">
        <v>93</v>
      </c>
      <c r="C12" s="166">
        <v>0</v>
      </c>
      <c r="D12" s="166">
        <v>0</v>
      </c>
      <c r="E12" s="167"/>
      <c r="F12" s="166">
        <f t="shared" si="1"/>
        <v>0</v>
      </c>
    </row>
    <row r="13" spans="2:6" ht="12.75">
      <c r="B13" s="156" t="s">
        <v>94</v>
      </c>
      <c r="C13" s="166">
        <v>142</v>
      </c>
      <c r="D13" s="166">
        <v>0</v>
      </c>
      <c r="E13" s="167">
        <f t="shared" si="0"/>
        <v>0</v>
      </c>
      <c r="F13" s="166">
        <f t="shared" si="1"/>
        <v>-142</v>
      </c>
    </row>
    <row r="14" spans="2:6" ht="12.75">
      <c r="B14" s="156" t="s">
        <v>95</v>
      </c>
      <c r="C14" s="166">
        <v>27</v>
      </c>
      <c r="D14" s="166">
        <v>6</v>
      </c>
      <c r="E14" s="167">
        <f t="shared" si="0"/>
        <v>22.22222222222222</v>
      </c>
      <c r="F14" s="166">
        <f t="shared" si="1"/>
        <v>-21</v>
      </c>
    </row>
    <row r="15" spans="2:6" ht="12.75">
      <c r="B15" s="156" t="s">
        <v>96</v>
      </c>
      <c r="C15" s="166">
        <v>34</v>
      </c>
      <c r="D15" s="166">
        <v>0</v>
      </c>
      <c r="E15" s="167">
        <f t="shared" si="0"/>
        <v>0</v>
      </c>
      <c r="F15" s="166">
        <f t="shared" si="1"/>
        <v>-34</v>
      </c>
    </row>
    <row r="16" spans="2:6" ht="12.75">
      <c r="B16" s="156" t="s">
        <v>97</v>
      </c>
      <c r="C16" s="166">
        <v>153</v>
      </c>
      <c r="D16" s="166">
        <v>6</v>
      </c>
      <c r="E16" s="167">
        <f t="shared" si="0"/>
        <v>3.9215686274509802</v>
      </c>
      <c r="F16" s="166">
        <f t="shared" si="1"/>
        <v>-147</v>
      </c>
    </row>
    <row r="17" spans="2:6" ht="12.75">
      <c r="B17" s="156" t="s">
        <v>98</v>
      </c>
      <c r="C17" s="166">
        <v>14</v>
      </c>
      <c r="D17" s="166">
        <v>84</v>
      </c>
      <c r="E17" s="167" t="s">
        <v>139</v>
      </c>
      <c r="F17" s="166">
        <f t="shared" si="1"/>
        <v>70</v>
      </c>
    </row>
    <row r="18" spans="2:6" ht="12.75">
      <c r="B18" s="156" t="s">
        <v>99</v>
      </c>
      <c r="C18" s="166">
        <v>167</v>
      </c>
      <c r="D18" s="166">
        <v>4</v>
      </c>
      <c r="E18" s="167">
        <f t="shared" si="0"/>
        <v>2.3952095808383236</v>
      </c>
      <c r="F18" s="166">
        <f t="shared" si="1"/>
        <v>-163</v>
      </c>
    </row>
    <row r="19" spans="2:6" ht="12.75">
      <c r="B19" s="156" t="s">
        <v>100</v>
      </c>
      <c r="C19" s="166">
        <v>25</v>
      </c>
      <c r="D19" s="166">
        <v>0</v>
      </c>
      <c r="E19" s="167">
        <f t="shared" si="0"/>
        <v>0</v>
      </c>
      <c r="F19" s="166">
        <f t="shared" si="1"/>
        <v>-25</v>
      </c>
    </row>
    <row r="20" spans="2:6" ht="12.75">
      <c r="B20" s="156" t="s">
        <v>101</v>
      </c>
      <c r="C20" s="166">
        <v>51</v>
      </c>
      <c r="D20" s="166">
        <v>0</v>
      </c>
      <c r="E20" s="167">
        <f t="shared" si="0"/>
        <v>0</v>
      </c>
      <c r="F20" s="166">
        <f t="shared" si="1"/>
        <v>-51</v>
      </c>
    </row>
    <row r="21" spans="2:6" ht="12.75">
      <c r="B21" s="156" t="s">
        <v>102</v>
      </c>
      <c r="C21" s="166">
        <v>1</v>
      </c>
      <c r="D21" s="166">
        <v>0</v>
      </c>
      <c r="E21" s="167">
        <f t="shared" si="0"/>
        <v>0</v>
      </c>
      <c r="F21" s="166">
        <f t="shared" si="1"/>
        <v>-1</v>
      </c>
    </row>
    <row r="22" spans="2:6" ht="12.75">
      <c r="B22" s="156" t="s">
        <v>103</v>
      </c>
      <c r="C22" s="166">
        <v>0</v>
      </c>
      <c r="D22" s="166">
        <v>0</v>
      </c>
      <c r="E22" s="167"/>
      <c r="F22" s="166">
        <f t="shared" si="1"/>
        <v>0</v>
      </c>
    </row>
    <row r="23" spans="2:6" ht="12.75">
      <c r="B23" s="156" t="s">
        <v>104</v>
      </c>
      <c r="C23" s="166">
        <v>0</v>
      </c>
      <c r="D23" s="166">
        <v>0</v>
      </c>
      <c r="E23" s="167"/>
      <c r="F23" s="166">
        <f t="shared" si="1"/>
        <v>0</v>
      </c>
    </row>
    <row r="24" spans="2:6" ht="12.75">
      <c r="B24" s="156" t="s">
        <v>105</v>
      </c>
      <c r="C24" s="166">
        <v>13</v>
      </c>
      <c r="D24" s="166">
        <v>0</v>
      </c>
      <c r="E24" s="167">
        <f t="shared" si="0"/>
        <v>0</v>
      </c>
      <c r="F24" s="166">
        <f t="shared" si="1"/>
        <v>-13</v>
      </c>
    </row>
    <row r="25" spans="2:6" ht="12.75">
      <c r="B25" s="156" t="s">
        <v>106</v>
      </c>
      <c r="C25" s="166">
        <v>32</v>
      </c>
      <c r="D25" s="166">
        <v>0</v>
      </c>
      <c r="E25" s="167">
        <f t="shared" si="0"/>
        <v>0</v>
      </c>
      <c r="F25" s="166">
        <f t="shared" si="1"/>
        <v>-32</v>
      </c>
    </row>
    <row r="26" spans="2:6" ht="12.75">
      <c r="B26" s="156" t="s">
        <v>107</v>
      </c>
      <c r="C26" s="166">
        <v>14</v>
      </c>
      <c r="D26" s="166">
        <v>31</v>
      </c>
      <c r="E26" s="167">
        <f t="shared" si="0"/>
        <v>221.42857142857144</v>
      </c>
      <c r="F26" s="166">
        <f t="shared" si="1"/>
        <v>17</v>
      </c>
    </row>
    <row r="27" spans="2:6" ht="12.75">
      <c r="B27" s="156" t="s">
        <v>108</v>
      </c>
      <c r="C27" s="166">
        <v>43</v>
      </c>
      <c r="D27" s="166">
        <v>27</v>
      </c>
      <c r="E27" s="167">
        <f t="shared" si="0"/>
        <v>62.7906976744186</v>
      </c>
      <c r="F27" s="166">
        <f t="shared" si="1"/>
        <v>-16</v>
      </c>
    </row>
    <row r="28" spans="2:6" ht="12.75">
      <c r="B28" s="156" t="s">
        <v>109</v>
      </c>
      <c r="C28" s="166">
        <v>415</v>
      </c>
      <c r="D28" s="166">
        <v>169</v>
      </c>
      <c r="E28" s="167">
        <f t="shared" si="0"/>
        <v>40.72289156626506</v>
      </c>
      <c r="F28" s="166">
        <f t="shared" si="1"/>
        <v>-246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27"/>
  <sheetViews>
    <sheetView view="pageBreakPreview" zoomScale="75" zoomScaleNormal="75" zoomScaleSheetLayoutView="75" zoomScalePageLayoutView="0" workbookViewId="0" topLeftCell="A1">
      <selection activeCell="A19" sqref="A19"/>
    </sheetView>
  </sheetViews>
  <sheetFormatPr defaultColWidth="8.8515625" defaultRowHeight="15"/>
  <cols>
    <col min="1" max="1" width="45.57421875" style="24" customWidth="1"/>
    <col min="2" max="3" width="11.57421875" style="24" customWidth="1"/>
    <col min="4" max="4" width="14.28125" style="24" customWidth="1"/>
    <col min="5" max="5" width="15.28125" style="24" customWidth="1"/>
    <col min="6" max="8" width="8.8515625" style="24" customWidth="1"/>
    <col min="9" max="9" width="43.00390625" style="24" customWidth="1"/>
    <col min="10" max="16384" width="8.8515625" style="24" customWidth="1"/>
  </cols>
  <sheetData>
    <row r="1" spans="1:5" s="19" customFormat="1" ht="41.25" customHeight="1">
      <c r="A1" s="211" t="s">
        <v>140</v>
      </c>
      <c r="B1" s="211"/>
      <c r="C1" s="211"/>
      <c r="D1" s="211"/>
      <c r="E1" s="211"/>
    </row>
    <row r="2" spans="1:5" s="19" customFormat="1" ht="21.75" customHeight="1">
      <c r="A2" s="212" t="s">
        <v>13</v>
      </c>
      <c r="B2" s="212"/>
      <c r="C2" s="212"/>
      <c r="D2" s="212"/>
      <c r="E2" s="212"/>
    </row>
    <row r="3" spans="1:5" s="21" customFormat="1" ht="12" customHeight="1" thickBot="1">
      <c r="A3" s="20"/>
      <c r="B3" s="20"/>
      <c r="C3" s="20"/>
      <c r="D3" s="20"/>
      <c r="E3" s="20"/>
    </row>
    <row r="4" spans="1:5" s="21" customFormat="1" ht="21" customHeight="1">
      <c r="A4" s="213"/>
      <c r="B4" s="215" t="s">
        <v>2</v>
      </c>
      <c r="C4" s="217" t="s">
        <v>110</v>
      </c>
      <c r="D4" s="219" t="s">
        <v>67</v>
      </c>
      <c r="E4" s="220"/>
    </row>
    <row r="5" spans="1:5" s="21" customFormat="1" ht="26.25" customHeight="1">
      <c r="A5" s="214"/>
      <c r="B5" s="216"/>
      <c r="C5" s="218"/>
      <c r="D5" s="117" t="s">
        <v>69</v>
      </c>
      <c r="E5" s="128" t="s">
        <v>4</v>
      </c>
    </row>
    <row r="6" spans="1:5" s="22" customFormat="1" ht="34.5" customHeight="1">
      <c r="A6" s="129" t="s">
        <v>14</v>
      </c>
      <c r="B6" s="130">
        <v>1746</v>
      </c>
      <c r="C6" s="131">
        <v>338</v>
      </c>
      <c r="D6" s="132">
        <f aca="true" t="shared" si="0" ref="D6:D25">C6-B6</f>
        <v>-1408</v>
      </c>
      <c r="E6" s="133">
        <f>ROUND(C6/B6*100,1)</f>
        <v>19.4</v>
      </c>
    </row>
    <row r="7" spans="1:9" ht="39.75" customHeight="1">
      <c r="A7" s="134" t="s">
        <v>15</v>
      </c>
      <c r="B7" s="168">
        <v>0</v>
      </c>
      <c r="C7" s="168">
        <v>1</v>
      </c>
      <c r="D7" s="170">
        <f t="shared" si="0"/>
        <v>1</v>
      </c>
      <c r="E7" s="135"/>
      <c r="F7" s="22"/>
      <c r="G7" s="23"/>
      <c r="I7" s="25"/>
    </row>
    <row r="8" spans="1:9" ht="44.25" customHeight="1">
      <c r="A8" s="134" t="s">
        <v>16</v>
      </c>
      <c r="B8" s="168">
        <v>0</v>
      </c>
      <c r="C8" s="168">
        <v>0</v>
      </c>
      <c r="D8" s="170">
        <f t="shared" si="0"/>
        <v>0</v>
      </c>
      <c r="E8" s="135"/>
      <c r="F8" s="22"/>
      <c r="G8" s="23"/>
      <c r="I8" s="25"/>
    </row>
    <row r="9" spans="1:9" s="26" customFormat="1" ht="27" customHeight="1">
      <c r="A9" s="134" t="s">
        <v>17</v>
      </c>
      <c r="B9" s="168">
        <v>96</v>
      </c>
      <c r="C9" s="168">
        <v>45</v>
      </c>
      <c r="D9" s="170">
        <f t="shared" si="0"/>
        <v>-51</v>
      </c>
      <c r="E9" s="135">
        <f aca="true" t="shared" si="1" ref="E9:E24">ROUND(C9/B9*100,1)</f>
        <v>46.9</v>
      </c>
      <c r="F9" s="22"/>
      <c r="G9" s="23"/>
      <c r="H9" s="24"/>
      <c r="I9" s="25"/>
    </row>
    <row r="10" spans="1:11" ht="43.5" customHeight="1">
      <c r="A10" s="134" t="s">
        <v>18</v>
      </c>
      <c r="B10" s="168">
        <v>0</v>
      </c>
      <c r="C10" s="168">
        <v>27</v>
      </c>
      <c r="D10" s="170">
        <f t="shared" si="0"/>
        <v>27</v>
      </c>
      <c r="E10" s="135"/>
      <c r="F10" s="22"/>
      <c r="G10" s="23"/>
      <c r="I10" s="25"/>
      <c r="K10" s="27"/>
    </row>
    <row r="11" spans="1:9" ht="42" customHeight="1">
      <c r="A11" s="134" t="s">
        <v>19</v>
      </c>
      <c r="B11" s="168">
        <v>16</v>
      </c>
      <c r="C11" s="168">
        <v>0</v>
      </c>
      <c r="D11" s="170">
        <f t="shared" si="0"/>
        <v>-16</v>
      </c>
      <c r="E11" s="135">
        <f t="shared" si="1"/>
        <v>0</v>
      </c>
      <c r="F11" s="22"/>
      <c r="G11" s="23"/>
      <c r="I11" s="25"/>
    </row>
    <row r="12" spans="1:9" ht="19.5" customHeight="1">
      <c r="A12" s="134" t="s">
        <v>20</v>
      </c>
      <c r="B12" s="168">
        <v>0</v>
      </c>
      <c r="C12" s="168">
        <v>0</v>
      </c>
      <c r="D12" s="170">
        <f t="shared" si="0"/>
        <v>0</v>
      </c>
      <c r="E12" s="135"/>
      <c r="F12" s="22"/>
      <c r="G12" s="23"/>
      <c r="I12" s="118"/>
    </row>
    <row r="13" spans="1:9" ht="41.25" customHeight="1">
      <c r="A13" s="134" t="s">
        <v>21</v>
      </c>
      <c r="B13" s="168">
        <v>1</v>
      </c>
      <c r="C13" s="168">
        <v>0</v>
      </c>
      <c r="D13" s="170">
        <f t="shared" si="0"/>
        <v>-1</v>
      </c>
      <c r="E13" s="135">
        <f t="shared" si="1"/>
        <v>0</v>
      </c>
      <c r="F13" s="22"/>
      <c r="G13" s="23"/>
      <c r="I13" s="25"/>
    </row>
    <row r="14" spans="1:9" ht="41.25" customHeight="1">
      <c r="A14" s="134" t="s">
        <v>22</v>
      </c>
      <c r="B14" s="168">
        <v>0</v>
      </c>
      <c r="C14" s="168">
        <v>0</v>
      </c>
      <c r="D14" s="170">
        <f t="shared" si="0"/>
        <v>0</v>
      </c>
      <c r="E14" s="135"/>
      <c r="F14" s="22"/>
      <c r="G14" s="23"/>
      <c r="I14" s="25"/>
    </row>
    <row r="15" spans="1:9" ht="42" customHeight="1">
      <c r="A15" s="134" t="s">
        <v>23</v>
      </c>
      <c r="B15" s="168">
        <v>13</v>
      </c>
      <c r="C15" s="168">
        <v>0</v>
      </c>
      <c r="D15" s="170">
        <f t="shared" si="0"/>
        <v>-13</v>
      </c>
      <c r="E15" s="135">
        <f t="shared" si="1"/>
        <v>0</v>
      </c>
      <c r="F15" s="22"/>
      <c r="G15" s="23"/>
      <c r="I15" s="25"/>
    </row>
    <row r="16" spans="1:9" ht="23.25" customHeight="1">
      <c r="A16" s="134" t="s">
        <v>24</v>
      </c>
      <c r="B16" s="168">
        <v>0</v>
      </c>
      <c r="C16" s="168">
        <v>116</v>
      </c>
      <c r="D16" s="170">
        <f t="shared" si="0"/>
        <v>116</v>
      </c>
      <c r="E16" s="135"/>
      <c r="F16" s="22"/>
      <c r="G16" s="23"/>
      <c r="I16" s="25"/>
    </row>
    <row r="17" spans="1:9" ht="22.5" customHeight="1">
      <c r="A17" s="134" t="s">
        <v>25</v>
      </c>
      <c r="B17" s="168">
        <v>0</v>
      </c>
      <c r="C17" s="168">
        <v>0</v>
      </c>
      <c r="D17" s="170">
        <f t="shared" si="0"/>
        <v>0</v>
      </c>
      <c r="E17" s="135"/>
      <c r="F17" s="22"/>
      <c r="G17" s="23"/>
      <c r="I17" s="25"/>
    </row>
    <row r="18" spans="1:9" ht="22.5" customHeight="1">
      <c r="A18" s="134" t="s">
        <v>26</v>
      </c>
      <c r="B18" s="168">
        <v>0</v>
      </c>
      <c r="C18" s="168">
        <v>0</v>
      </c>
      <c r="D18" s="170">
        <f t="shared" si="0"/>
        <v>0</v>
      </c>
      <c r="E18" s="135"/>
      <c r="F18" s="22"/>
      <c r="G18" s="23"/>
      <c r="I18" s="25"/>
    </row>
    <row r="19" spans="1:9" ht="38.25" customHeight="1">
      <c r="A19" s="134" t="s">
        <v>27</v>
      </c>
      <c r="B19" s="168">
        <v>69</v>
      </c>
      <c r="C19" s="168">
        <v>6</v>
      </c>
      <c r="D19" s="170">
        <f t="shared" si="0"/>
        <v>-63</v>
      </c>
      <c r="E19" s="135">
        <f t="shared" si="1"/>
        <v>8.7</v>
      </c>
      <c r="F19" s="22"/>
      <c r="G19" s="23"/>
      <c r="I19" s="119"/>
    </row>
    <row r="20" spans="1:9" ht="35.25" customHeight="1">
      <c r="A20" s="134" t="s">
        <v>28</v>
      </c>
      <c r="B20" s="168">
        <v>20</v>
      </c>
      <c r="C20" s="168">
        <v>0</v>
      </c>
      <c r="D20" s="170">
        <f t="shared" si="0"/>
        <v>-20</v>
      </c>
      <c r="E20" s="135">
        <f t="shared" si="1"/>
        <v>0</v>
      </c>
      <c r="F20" s="22"/>
      <c r="G20" s="23"/>
      <c r="I20" s="25"/>
    </row>
    <row r="21" spans="1:9" ht="41.25" customHeight="1">
      <c r="A21" s="134" t="s">
        <v>29</v>
      </c>
      <c r="B21" s="168">
        <v>789</v>
      </c>
      <c r="C21" s="168">
        <v>105</v>
      </c>
      <c r="D21" s="170">
        <f t="shared" si="0"/>
        <v>-684</v>
      </c>
      <c r="E21" s="135">
        <f t="shared" si="1"/>
        <v>13.3</v>
      </c>
      <c r="F21" s="22"/>
      <c r="G21" s="23"/>
      <c r="I21" s="25"/>
    </row>
    <row r="22" spans="1:9" ht="19.5" customHeight="1">
      <c r="A22" s="134" t="s">
        <v>30</v>
      </c>
      <c r="B22" s="168">
        <v>586</v>
      </c>
      <c r="C22" s="168">
        <v>30</v>
      </c>
      <c r="D22" s="170">
        <f t="shared" si="0"/>
        <v>-556</v>
      </c>
      <c r="E22" s="135">
        <f t="shared" si="1"/>
        <v>5.1</v>
      </c>
      <c r="F22" s="22"/>
      <c r="G22" s="23"/>
      <c r="I22" s="25"/>
    </row>
    <row r="23" spans="1:9" ht="39" customHeight="1">
      <c r="A23" s="134" t="s">
        <v>31</v>
      </c>
      <c r="B23" s="168">
        <v>142</v>
      </c>
      <c r="C23" s="168">
        <v>0</v>
      </c>
      <c r="D23" s="170">
        <f t="shared" si="0"/>
        <v>-142</v>
      </c>
      <c r="E23" s="135">
        <f t="shared" si="1"/>
        <v>0</v>
      </c>
      <c r="F23" s="22"/>
      <c r="G23" s="23"/>
      <c r="I23" s="25"/>
    </row>
    <row r="24" spans="1:9" ht="38.25" customHeight="1">
      <c r="A24" s="134" t="s">
        <v>32</v>
      </c>
      <c r="B24" s="168">
        <v>14</v>
      </c>
      <c r="C24" s="168">
        <v>8</v>
      </c>
      <c r="D24" s="170">
        <f t="shared" si="0"/>
        <v>-6</v>
      </c>
      <c r="E24" s="135">
        <f t="shared" si="1"/>
        <v>57.1</v>
      </c>
      <c r="F24" s="22"/>
      <c r="G24" s="23"/>
      <c r="I24" s="25"/>
    </row>
    <row r="25" spans="1:9" ht="22.5" customHeight="1" thickBot="1">
      <c r="A25" s="136" t="s">
        <v>33</v>
      </c>
      <c r="B25" s="169">
        <v>0</v>
      </c>
      <c r="C25" s="169">
        <v>0</v>
      </c>
      <c r="D25" s="170">
        <f t="shared" si="0"/>
        <v>0</v>
      </c>
      <c r="E25" s="135"/>
      <c r="F25" s="22"/>
      <c r="G25" s="23"/>
      <c r="I25" s="25"/>
    </row>
    <row r="26" spans="1:9" ht="15.75">
      <c r="A26" s="28"/>
      <c r="B26" s="28"/>
      <c r="C26" s="28"/>
      <c r="D26" s="28"/>
      <c r="E26" s="28"/>
      <c r="I26" s="25"/>
    </row>
    <row r="27" spans="1:5" ht="12.75">
      <c r="A27" s="28"/>
      <c r="B27" s="28"/>
      <c r="C27" s="28"/>
      <c r="D27" s="28"/>
      <c r="E27" s="2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21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8.8515625" defaultRowHeight="15"/>
  <cols>
    <col min="1" max="1" width="52.8515625" style="24" customWidth="1"/>
    <col min="2" max="2" width="21.28125" style="24" customWidth="1"/>
    <col min="3" max="4" width="22.00390625" style="24" customWidth="1"/>
    <col min="5" max="5" width="21.57421875" style="24" customWidth="1"/>
    <col min="6" max="6" width="8.8515625" style="24" customWidth="1"/>
    <col min="7" max="7" width="10.8515625" style="24" bestFit="1" customWidth="1"/>
    <col min="8" max="16384" width="8.8515625" style="24" customWidth="1"/>
  </cols>
  <sheetData>
    <row r="1" spans="1:5" s="19" customFormat="1" ht="49.5" customHeight="1">
      <c r="A1" s="221" t="s">
        <v>140</v>
      </c>
      <c r="B1" s="221"/>
      <c r="C1" s="221"/>
      <c r="D1" s="221"/>
      <c r="E1" s="221"/>
    </row>
    <row r="2" spans="1:5" s="19" customFormat="1" ht="20.25" customHeight="1">
      <c r="A2" s="222" t="s">
        <v>34</v>
      </c>
      <c r="B2" s="222"/>
      <c r="C2" s="222"/>
      <c r="D2" s="222"/>
      <c r="E2" s="222"/>
    </row>
    <row r="3" spans="1:5" s="19" customFormat="1" ht="17.25" customHeight="1" thickBot="1">
      <c r="A3" s="116"/>
      <c r="B3" s="116"/>
      <c r="C3" s="116"/>
      <c r="D3" s="116"/>
      <c r="E3" s="116"/>
    </row>
    <row r="4" spans="1:5" s="21" customFormat="1" ht="25.5" customHeight="1">
      <c r="A4" s="223"/>
      <c r="B4" s="225" t="s">
        <v>2</v>
      </c>
      <c r="C4" s="225" t="s">
        <v>110</v>
      </c>
      <c r="D4" s="225" t="s">
        <v>67</v>
      </c>
      <c r="E4" s="227"/>
    </row>
    <row r="5" spans="1:5" s="21" customFormat="1" ht="37.5" customHeight="1">
      <c r="A5" s="224"/>
      <c r="B5" s="226"/>
      <c r="C5" s="226"/>
      <c r="D5" s="120" t="s">
        <v>69</v>
      </c>
      <c r="E5" s="121" t="s">
        <v>4</v>
      </c>
    </row>
    <row r="6" spans="1:7" s="30" customFormat="1" ht="34.5" customHeight="1">
      <c r="A6" s="122" t="s">
        <v>14</v>
      </c>
      <c r="B6" s="29">
        <f>SUM(B7:B15)</f>
        <v>1746</v>
      </c>
      <c r="C6" s="29">
        <f>SUM(C7:C15)</f>
        <v>338</v>
      </c>
      <c r="D6" s="29">
        <v>-1408</v>
      </c>
      <c r="E6" s="123">
        <v>19.4</v>
      </c>
      <c r="G6" s="31"/>
    </row>
    <row r="7" spans="1:11" ht="51" customHeight="1">
      <c r="A7" s="124" t="s">
        <v>35</v>
      </c>
      <c r="B7" s="32">
        <v>321</v>
      </c>
      <c r="C7" s="32">
        <v>43</v>
      </c>
      <c r="D7" s="33">
        <f aca="true" t="shared" si="0" ref="D7:D15">C7-B7</f>
        <v>-278</v>
      </c>
      <c r="E7" s="125">
        <f aca="true" t="shared" si="1" ref="E7:E15">ROUND(C7/B7*100,1)</f>
        <v>13.4</v>
      </c>
      <c r="G7" s="31"/>
      <c r="H7" s="34"/>
      <c r="K7" s="34"/>
    </row>
    <row r="8" spans="1:11" ht="35.25" customHeight="1">
      <c r="A8" s="124" t="s">
        <v>36</v>
      </c>
      <c r="B8" s="32">
        <v>577</v>
      </c>
      <c r="C8" s="32">
        <v>132</v>
      </c>
      <c r="D8" s="33">
        <f t="shared" si="0"/>
        <v>-445</v>
      </c>
      <c r="E8" s="125">
        <f t="shared" si="1"/>
        <v>22.9</v>
      </c>
      <c r="G8" s="31"/>
      <c r="H8" s="34"/>
      <c r="K8" s="34"/>
    </row>
    <row r="9" spans="1:11" s="26" customFormat="1" ht="25.5" customHeight="1">
      <c r="A9" s="124" t="s">
        <v>37</v>
      </c>
      <c r="B9" s="32">
        <v>142</v>
      </c>
      <c r="C9" s="32">
        <v>37</v>
      </c>
      <c r="D9" s="33">
        <f t="shared" si="0"/>
        <v>-105</v>
      </c>
      <c r="E9" s="125">
        <f t="shared" si="1"/>
        <v>26.1</v>
      </c>
      <c r="F9" s="24"/>
      <c r="G9" s="31"/>
      <c r="H9" s="34"/>
      <c r="I9" s="24"/>
      <c r="K9" s="34"/>
    </row>
    <row r="10" spans="1:11" ht="36.75" customHeight="1">
      <c r="A10" s="124" t="s">
        <v>38</v>
      </c>
      <c r="B10" s="32">
        <v>43</v>
      </c>
      <c r="C10" s="32">
        <v>4</v>
      </c>
      <c r="D10" s="33">
        <f t="shared" si="0"/>
        <v>-39</v>
      </c>
      <c r="E10" s="125">
        <f t="shared" si="1"/>
        <v>9.3</v>
      </c>
      <c r="G10" s="31"/>
      <c r="H10" s="34"/>
      <c r="K10" s="34"/>
    </row>
    <row r="11" spans="1:11" ht="28.5" customHeight="1">
      <c r="A11" s="124" t="s">
        <v>39</v>
      </c>
      <c r="B11" s="32">
        <v>115</v>
      </c>
      <c r="C11" s="32">
        <v>32</v>
      </c>
      <c r="D11" s="33">
        <f t="shared" si="0"/>
        <v>-83</v>
      </c>
      <c r="E11" s="125">
        <f t="shared" si="1"/>
        <v>27.8</v>
      </c>
      <c r="G11" s="31"/>
      <c r="H11" s="34"/>
      <c r="K11" s="34"/>
    </row>
    <row r="12" spans="1:11" ht="59.25" customHeight="1">
      <c r="A12" s="124" t="s">
        <v>40</v>
      </c>
      <c r="B12" s="32">
        <v>3</v>
      </c>
      <c r="C12" s="32">
        <v>0</v>
      </c>
      <c r="D12" s="33">
        <f t="shared" si="0"/>
        <v>-3</v>
      </c>
      <c r="E12" s="125">
        <f t="shared" si="1"/>
        <v>0</v>
      </c>
      <c r="G12" s="31"/>
      <c r="H12" s="34"/>
      <c r="K12" s="34"/>
    </row>
    <row r="13" spans="1:18" ht="30.75" customHeight="1">
      <c r="A13" s="124" t="s">
        <v>41</v>
      </c>
      <c r="B13" s="32">
        <v>67</v>
      </c>
      <c r="C13" s="32">
        <v>31</v>
      </c>
      <c r="D13" s="33">
        <f t="shared" si="0"/>
        <v>-36</v>
      </c>
      <c r="E13" s="125">
        <f t="shared" si="1"/>
        <v>46.3</v>
      </c>
      <c r="G13" s="31"/>
      <c r="H13" s="34"/>
      <c r="K13" s="34"/>
      <c r="R13" s="35"/>
    </row>
    <row r="14" spans="1:18" ht="75" customHeight="1">
      <c r="A14" s="124" t="s">
        <v>42</v>
      </c>
      <c r="B14" s="32">
        <v>163</v>
      </c>
      <c r="C14" s="32">
        <v>27</v>
      </c>
      <c r="D14" s="33">
        <f t="shared" si="0"/>
        <v>-136</v>
      </c>
      <c r="E14" s="125">
        <f t="shared" si="1"/>
        <v>16.6</v>
      </c>
      <c r="G14" s="31"/>
      <c r="H14" s="34"/>
      <c r="K14" s="34"/>
      <c r="R14" s="35"/>
    </row>
    <row r="15" spans="1:18" ht="33" customHeight="1" thickBot="1">
      <c r="A15" s="126" t="s">
        <v>43</v>
      </c>
      <c r="B15" s="127">
        <v>315</v>
      </c>
      <c r="C15" s="127">
        <v>32</v>
      </c>
      <c r="D15" s="33">
        <f t="shared" si="0"/>
        <v>-283</v>
      </c>
      <c r="E15" s="125">
        <f t="shared" si="1"/>
        <v>10.2</v>
      </c>
      <c r="G15" s="31"/>
      <c r="H15" s="34"/>
      <c r="K15" s="34"/>
      <c r="R15" s="35"/>
    </row>
    <row r="16" spans="1:18" ht="12.75">
      <c r="A16" s="28"/>
      <c r="B16" s="28"/>
      <c r="C16" s="28"/>
      <c r="D16" s="28"/>
      <c r="R16" s="35"/>
    </row>
    <row r="17" spans="1:18" ht="12.75">
      <c r="A17" s="28"/>
      <c r="B17" s="28"/>
      <c r="C17" s="28"/>
      <c r="D17" s="28"/>
      <c r="R17" s="35"/>
    </row>
    <row r="18" ht="12.75">
      <c r="R18" s="35"/>
    </row>
    <row r="19" ht="12.75">
      <c r="R19" s="35"/>
    </row>
    <row r="20" ht="12.75">
      <c r="R20" s="35"/>
    </row>
    <row r="21" ht="12.7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27" sqref="M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28" t="s">
        <v>74</v>
      </c>
      <c r="B1" s="228"/>
      <c r="C1" s="228"/>
      <c r="D1" s="228"/>
      <c r="E1" s="228"/>
    </row>
    <row r="2" spans="1:5" ht="27" customHeight="1">
      <c r="A2" s="229" t="s">
        <v>141</v>
      </c>
      <c r="B2" s="229"/>
      <c r="C2" s="229"/>
      <c r="D2" s="229"/>
      <c r="E2" s="229"/>
    </row>
    <row r="3" spans="1:6" ht="18" customHeight="1">
      <c r="A3" s="230" t="s">
        <v>0</v>
      </c>
      <c r="B3" s="230" t="s">
        <v>2</v>
      </c>
      <c r="C3" s="230" t="s">
        <v>110</v>
      </c>
      <c r="D3" s="231" t="s">
        <v>3</v>
      </c>
      <c r="E3" s="231"/>
      <c r="F3" s="2"/>
    </row>
    <row r="4" spans="1:6" ht="50.25" customHeight="1">
      <c r="A4" s="230"/>
      <c r="B4" s="230"/>
      <c r="C4" s="230"/>
      <c r="D4" s="18" t="s">
        <v>4</v>
      </c>
      <c r="E4" s="43" t="s">
        <v>133</v>
      </c>
      <c r="F4" s="2"/>
    </row>
    <row r="5" spans="1:6" ht="21" customHeight="1">
      <c r="A5" s="44" t="s">
        <v>111</v>
      </c>
      <c r="B5" s="185">
        <v>15451</v>
      </c>
      <c r="C5" s="185">
        <v>14824</v>
      </c>
      <c r="D5" s="37">
        <f aca="true" t="shared" si="0" ref="D5:D19">ROUND(C5/B5*100,1)</f>
        <v>95.9</v>
      </c>
      <c r="E5" s="161">
        <f aca="true" t="shared" si="1" ref="E5:E18">C5-B5</f>
        <v>-627</v>
      </c>
      <c r="F5" s="1" t="s">
        <v>5</v>
      </c>
    </row>
    <row r="6" spans="1:5" ht="15.75">
      <c r="A6" s="45" t="s">
        <v>6</v>
      </c>
      <c r="B6" s="186">
        <v>4251</v>
      </c>
      <c r="C6" s="186">
        <v>3601</v>
      </c>
      <c r="D6" s="39">
        <f t="shared" si="0"/>
        <v>84.7</v>
      </c>
      <c r="E6" s="162">
        <f t="shared" si="1"/>
        <v>-650</v>
      </c>
    </row>
    <row r="7" spans="1:7" ht="33" customHeight="1">
      <c r="A7" s="44" t="s">
        <v>112</v>
      </c>
      <c r="B7" s="185">
        <v>2214</v>
      </c>
      <c r="C7" s="42">
        <v>2495</v>
      </c>
      <c r="D7" s="37">
        <f t="shared" si="0"/>
        <v>112.7</v>
      </c>
      <c r="E7" s="161">
        <f t="shared" si="1"/>
        <v>281</v>
      </c>
      <c r="F7" s="3"/>
      <c r="G7" s="4"/>
    </row>
    <row r="8" spans="1:7" ht="31.5">
      <c r="A8" s="46" t="s">
        <v>113</v>
      </c>
      <c r="B8" s="186">
        <v>1339</v>
      </c>
      <c r="C8" s="190">
        <v>1483</v>
      </c>
      <c r="D8" s="37">
        <f t="shared" si="0"/>
        <v>110.8</v>
      </c>
      <c r="E8" s="161">
        <f t="shared" si="1"/>
        <v>144</v>
      </c>
      <c r="F8" s="3"/>
      <c r="G8" s="4"/>
    </row>
    <row r="9" spans="1:7" ht="33" customHeight="1">
      <c r="A9" s="47" t="s">
        <v>7</v>
      </c>
      <c r="B9" s="197">
        <v>60.5</v>
      </c>
      <c r="C9" s="197">
        <v>59.4</v>
      </c>
      <c r="D9" s="235" t="s">
        <v>146</v>
      </c>
      <c r="E9" s="236"/>
      <c r="F9" s="5"/>
      <c r="G9" s="4"/>
    </row>
    <row r="10" spans="1:7" ht="33" customHeight="1">
      <c r="A10" s="45" t="s">
        <v>114</v>
      </c>
      <c r="B10" s="186">
        <v>0</v>
      </c>
      <c r="C10" s="186">
        <v>6</v>
      </c>
      <c r="D10" s="40" t="s">
        <v>73</v>
      </c>
      <c r="E10" s="163">
        <f>C10-B10</f>
        <v>6</v>
      </c>
      <c r="F10" s="5"/>
      <c r="G10" s="4"/>
    </row>
    <row r="11" spans="1:7" ht="36" customHeight="1">
      <c r="A11" s="45" t="s">
        <v>115</v>
      </c>
      <c r="B11" s="186">
        <v>36</v>
      </c>
      <c r="C11" s="186">
        <v>33</v>
      </c>
      <c r="D11" s="40">
        <f>ROUND(C11/B11*100,1)</f>
        <v>91.7</v>
      </c>
      <c r="E11" s="163">
        <f>C11-B11</f>
        <v>-3</v>
      </c>
      <c r="F11" s="5"/>
      <c r="G11" s="4"/>
    </row>
    <row r="12" spans="1:5" ht="33" customHeight="1">
      <c r="A12" s="45" t="s">
        <v>116</v>
      </c>
      <c r="B12" s="190">
        <v>1418</v>
      </c>
      <c r="C12" s="186">
        <v>1377</v>
      </c>
      <c r="D12" s="39">
        <f t="shared" si="0"/>
        <v>97.1</v>
      </c>
      <c r="E12" s="162">
        <f t="shared" si="1"/>
        <v>-41</v>
      </c>
    </row>
    <row r="13" spans="1:5" ht="16.5" customHeight="1">
      <c r="A13" s="45" t="s">
        <v>117</v>
      </c>
      <c r="B13" s="190">
        <v>693</v>
      </c>
      <c r="C13" s="186">
        <v>906</v>
      </c>
      <c r="D13" s="39">
        <f>ROUND(C13/B13*100,1)</f>
        <v>130.7</v>
      </c>
      <c r="E13" s="162">
        <f>C13-B13</f>
        <v>213</v>
      </c>
    </row>
    <row r="14" spans="1:5" ht="17.25" customHeight="1">
      <c r="A14" s="45" t="s">
        <v>118</v>
      </c>
      <c r="B14" s="190">
        <v>1</v>
      </c>
      <c r="C14" s="186">
        <v>3</v>
      </c>
      <c r="D14" s="39">
        <f>ROUND(C14/B14*100,1)</f>
        <v>300</v>
      </c>
      <c r="E14" s="162">
        <f>C14-B14</f>
        <v>2</v>
      </c>
    </row>
    <row r="15" spans="1:6" ht="33.75" customHeight="1">
      <c r="A15" s="44" t="s">
        <v>119</v>
      </c>
      <c r="B15" s="42">
        <v>559</v>
      </c>
      <c r="C15" s="198">
        <v>779</v>
      </c>
      <c r="D15" s="37">
        <f t="shared" si="0"/>
        <v>139.4</v>
      </c>
      <c r="E15" s="161">
        <f t="shared" si="1"/>
        <v>220</v>
      </c>
      <c r="F15" s="6"/>
    </row>
    <row r="16" spans="1:6" ht="31.5">
      <c r="A16" s="45" t="s">
        <v>120</v>
      </c>
      <c r="B16" s="186">
        <v>1355</v>
      </c>
      <c r="C16" s="186">
        <v>1436</v>
      </c>
      <c r="D16" s="41">
        <f t="shared" si="0"/>
        <v>106</v>
      </c>
      <c r="E16" s="162">
        <f t="shared" si="1"/>
        <v>81</v>
      </c>
      <c r="F16" s="7"/>
    </row>
    <row r="17" spans="1:11" ht="15.75">
      <c r="A17" s="44" t="s">
        <v>81</v>
      </c>
      <c r="B17" s="42">
        <v>3423</v>
      </c>
      <c r="C17" s="42">
        <v>3490</v>
      </c>
      <c r="D17" s="37">
        <f t="shared" si="0"/>
        <v>102</v>
      </c>
      <c r="E17" s="161">
        <f t="shared" si="1"/>
        <v>67</v>
      </c>
      <c r="F17" s="7"/>
      <c r="K17" s="8"/>
    </row>
    <row r="18" spans="1:6" ht="16.5" customHeight="1">
      <c r="A18" s="45" t="s">
        <v>6</v>
      </c>
      <c r="B18" s="190">
        <v>3021</v>
      </c>
      <c r="C18" s="190">
        <v>3014</v>
      </c>
      <c r="D18" s="39">
        <f t="shared" si="0"/>
        <v>99.8</v>
      </c>
      <c r="E18" s="162">
        <f t="shared" si="1"/>
        <v>-7</v>
      </c>
      <c r="F18" s="7"/>
    </row>
    <row r="19" spans="1:6" ht="37.5" customHeight="1">
      <c r="A19" s="44" t="s">
        <v>145</v>
      </c>
      <c r="B19" s="42">
        <v>1676</v>
      </c>
      <c r="C19" s="185">
        <v>2054</v>
      </c>
      <c r="D19" s="39">
        <f t="shared" si="0"/>
        <v>122.6</v>
      </c>
      <c r="E19" s="199">
        <v>378</v>
      </c>
      <c r="F19" s="7"/>
    </row>
    <row r="20" spans="1:5" ht="9" customHeight="1">
      <c r="A20" s="237" t="s">
        <v>142</v>
      </c>
      <c r="B20" s="237"/>
      <c r="C20" s="237"/>
      <c r="D20" s="237"/>
      <c r="E20" s="237"/>
    </row>
    <row r="21" spans="1:5" ht="21.75" customHeight="1">
      <c r="A21" s="238"/>
      <c r="B21" s="238"/>
      <c r="C21" s="238"/>
      <c r="D21" s="238"/>
      <c r="E21" s="238"/>
    </row>
    <row r="22" spans="1:5" ht="12.75" customHeight="1">
      <c r="A22" s="230" t="s">
        <v>0</v>
      </c>
      <c r="B22" s="230" t="s">
        <v>135</v>
      </c>
      <c r="C22" s="230" t="s">
        <v>136</v>
      </c>
      <c r="D22" s="239" t="s">
        <v>3</v>
      </c>
      <c r="E22" s="240"/>
    </row>
    <row r="23" spans="1:5" ht="48.75" customHeight="1">
      <c r="A23" s="230"/>
      <c r="B23" s="230"/>
      <c r="C23" s="230"/>
      <c r="D23" s="18" t="s">
        <v>4</v>
      </c>
      <c r="E23" s="36" t="s">
        <v>134</v>
      </c>
    </row>
    <row r="24" spans="1:8" ht="26.25" customHeight="1">
      <c r="A24" s="44" t="s">
        <v>111</v>
      </c>
      <c r="B24" s="42">
        <v>12891</v>
      </c>
      <c r="C24" s="42">
        <v>12419</v>
      </c>
      <c r="D24" s="37">
        <f>ROUND(C24/B24*100,1)</f>
        <v>96.3</v>
      </c>
      <c r="E24" s="161">
        <f>C24-B24</f>
        <v>-472</v>
      </c>
      <c r="G24" s="9"/>
      <c r="H24" s="9"/>
    </row>
    <row r="25" spans="1:5" ht="31.5">
      <c r="A25" s="44" t="s">
        <v>121</v>
      </c>
      <c r="B25" s="42">
        <v>10781</v>
      </c>
      <c r="C25" s="42">
        <v>10260</v>
      </c>
      <c r="D25" s="37">
        <f>ROUND(C25/B25*100,1)</f>
        <v>95.2</v>
      </c>
      <c r="E25" s="161">
        <f>C25-B25</f>
        <v>-521</v>
      </c>
    </row>
    <row r="26" spans="1:5" ht="24" customHeight="1">
      <c r="A26" s="44" t="s">
        <v>122</v>
      </c>
      <c r="B26" s="42">
        <v>1087</v>
      </c>
      <c r="C26" s="42">
        <v>866</v>
      </c>
      <c r="D26" s="37">
        <f>ROUND(C26/B26*100,1)</f>
        <v>79.7</v>
      </c>
      <c r="E26" s="18">
        <f>C26-B26</f>
        <v>-221</v>
      </c>
    </row>
    <row r="27" spans="1:5" ht="34.5" customHeight="1">
      <c r="A27" s="44" t="s">
        <v>123</v>
      </c>
      <c r="B27" s="42" t="s">
        <v>73</v>
      </c>
      <c r="C27" s="42">
        <v>1122</v>
      </c>
      <c r="D27" s="37" t="s">
        <v>9</v>
      </c>
      <c r="E27" s="18" t="s">
        <v>9</v>
      </c>
    </row>
    <row r="28" spans="1:10" ht="24.75" customHeight="1">
      <c r="A28" s="48" t="s">
        <v>10</v>
      </c>
      <c r="B28" s="185">
        <v>3645</v>
      </c>
      <c r="C28" s="185">
        <v>4088</v>
      </c>
      <c r="D28" s="38">
        <f>ROUND(C28/B28*100,1)</f>
        <v>112.2</v>
      </c>
      <c r="E28" s="200" t="s">
        <v>147</v>
      </c>
      <c r="F28" s="7"/>
      <c r="G28" s="7"/>
      <c r="I28" s="7"/>
      <c r="J28" s="10"/>
    </row>
    <row r="29" spans="1:5" ht="24.75" customHeight="1">
      <c r="A29" s="44" t="s">
        <v>11</v>
      </c>
      <c r="B29" s="42">
        <v>12</v>
      </c>
      <c r="C29" s="42">
        <v>14</v>
      </c>
      <c r="D29" s="232" t="s">
        <v>73</v>
      </c>
      <c r="E29" s="233"/>
    </row>
    <row r="30" spans="1:5" ht="33" customHeight="1">
      <c r="A30" s="234"/>
      <c r="B30" s="234"/>
      <c r="C30" s="234"/>
      <c r="D30" s="234"/>
      <c r="E30" s="234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I37"/>
  <sheetViews>
    <sheetView view="pageBreakPreview" zoomScale="66" zoomScaleNormal="66" zoomScaleSheetLayoutView="66" workbookViewId="0" topLeftCell="A1">
      <selection activeCell="Y39" sqref="Y39"/>
    </sheetView>
  </sheetViews>
  <sheetFormatPr defaultColWidth="9.140625" defaultRowHeight="15"/>
  <cols>
    <col min="1" max="1" width="20.00390625" style="11" customWidth="1"/>
    <col min="2" max="3" width="8.8515625" style="11" customWidth="1"/>
    <col min="4" max="4" width="6.00390625" style="11" customWidth="1"/>
    <col min="5" max="5" width="8.140625" style="11" customWidth="1"/>
    <col min="6" max="6" width="7.7109375" style="11" customWidth="1"/>
    <col min="7" max="7" width="8.28125" style="11" customWidth="1"/>
    <col min="8" max="8" width="6.421875" style="11" customWidth="1"/>
    <col min="9" max="9" width="7.8515625" style="11" customWidth="1"/>
    <col min="10" max="10" width="8.7109375" style="11" customWidth="1"/>
    <col min="11" max="11" width="8.8515625" style="11" customWidth="1"/>
    <col min="12" max="12" width="7.421875" style="11" customWidth="1"/>
    <col min="13" max="13" width="7.7109375" style="11" customWidth="1"/>
    <col min="14" max="14" width="7.421875" style="11" customWidth="1"/>
    <col min="15" max="15" width="8.00390625" style="11" customWidth="1"/>
    <col min="16" max="16" width="7.421875" style="11" customWidth="1"/>
    <col min="17" max="17" width="7.140625" style="11" customWidth="1"/>
    <col min="18" max="18" width="7.8515625" style="11" customWidth="1"/>
    <col min="19" max="19" width="7.57421875" style="11" customWidth="1"/>
    <col min="20" max="20" width="6.421875" style="11" customWidth="1"/>
    <col min="21" max="21" width="7.8515625" style="11" customWidth="1"/>
    <col min="22" max="22" width="8.57421875" style="11" customWidth="1"/>
    <col min="23" max="23" width="8.8515625" style="11" customWidth="1"/>
    <col min="24" max="24" width="6.421875" style="11" customWidth="1"/>
    <col min="25" max="25" width="8.421875" style="11" customWidth="1"/>
    <col min="26" max="26" width="8.57421875" style="11" customWidth="1"/>
    <col min="27" max="27" width="8.7109375" style="11" customWidth="1"/>
    <col min="28" max="28" width="6.28125" style="11" customWidth="1"/>
    <col min="29" max="29" width="8.28125" style="11" customWidth="1"/>
    <col min="30" max="30" width="7.7109375" style="11" customWidth="1"/>
    <col min="31" max="31" width="8.7109375" style="11" customWidth="1"/>
    <col min="32" max="32" width="6.7109375" style="11" customWidth="1"/>
    <col min="33" max="33" width="9.28125" style="11" customWidth="1"/>
    <col min="34" max="34" width="7.00390625" style="11" customWidth="1"/>
    <col min="35" max="35" width="7.28125" style="11" customWidth="1"/>
    <col min="36" max="36" width="7.421875" style="11" customWidth="1"/>
    <col min="37" max="37" width="6.8515625" style="11" customWidth="1"/>
    <col min="38" max="38" width="7.28125" style="11" customWidth="1"/>
    <col min="39" max="39" width="7.8515625" style="11" customWidth="1"/>
    <col min="40" max="40" width="7.421875" style="11" customWidth="1"/>
    <col min="41" max="41" width="6.57421875" style="11" customWidth="1"/>
    <col min="42" max="42" width="8.7109375" style="11" customWidth="1"/>
    <col min="43" max="43" width="8.28125" style="11" customWidth="1"/>
    <col min="44" max="44" width="6.7109375" style="11" customWidth="1"/>
    <col min="45" max="45" width="7.421875" style="11" customWidth="1"/>
    <col min="46" max="46" width="8.421875" style="11" customWidth="1"/>
    <col min="47" max="47" width="9.00390625" style="11" customWidth="1"/>
    <col min="48" max="48" width="6.00390625" style="11" customWidth="1"/>
    <col min="49" max="49" width="8.00390625" style="11" customWidth="1"/>
    <col min="50" max="50" width="8.7109375" style="11" customWidth="1"/>
    <col min="51" max="51" width="9.00390625" style="11" customWidth="1"/>
    <col min="52" max="52" width="6.421875" style="11" customWidth="1"/>
    <col min="53" max="53" width="7.8515625" style="11" customWidth="1"/>
    <col min="54" max="56" width="7.140625" style="11" customWidth="1"/>
    <col min="57" max="57" width="7.421875" style="11" customWidth="1"/>
    <col min="58" max="58" width="7.8515625" style="11" customWidth="1"/>
    <col min="59" max="59" width="7.421875" style="11" customWidth="1"/>
    <col min="60" max="60" width="7.8515625" style="11" customWidth="1"/>
    <col min="61" max="61" width="8.00390625" style="11" customWidth="1"/>
    <col min="62" max="16384" width="9.140625" style="11" customWidth="1"/>
  </cols>
  <sheetData>
    <row r="1" spans="1:57" ht="21.75" customHeight="1">
      <c r="A1" s="139"/>
      <c r="B1" s="259" t="s">
        <v>124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40"/>
      <c r="AM1" s="140"/>
      <c r="AN1" s="140"/>
      <c r="AO1" s="140"/>
      <c r="AP1" s="140"/>
      <c r="AQ1" s="140"/>
      <c r="AR1" s="140"/>
      <c r="AT1" s="142"/>
      <c r="AV1" s="142"/>
      <c r="AW1" s="142"/>
      <c r="AY1" s="141"/>
      <c r="BD1" s="141"/>
      <c r="BE1" s="141"/>
    </row>
    <row r="2" spans="1:60" ht="21.75" customHeight="1">
      <c r="A2" s="143"/>
      <c r="B2" s="260" t="s">
        <v>143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41"/>
      <c r="AM2" s="144"/>
      <c r="AN2" s="144"/>
      <c r="AO2" s="144"/>
      <c r="AP2" s="144"/>
      <c r="AQ2" s="141" t="s">
        <v>75</v>
      </c>
      <c r="AR2" s="144"/>
      <c r="AS2" s="144"/>
      <c r="AT2" s="12"/>
      <c r="AU2" s="12"/>
      <c r="AV2" s="12"/>
      <c r="AW2" s="12"/>
      <c r="AX2" s="12"/>
      <c r="AY2" s="141"/>
      <c r="BB2" s="141"/>
      <c r="BH2" s="141" t="s">
        <v>75</v>
      </c>
    </row>
    <row r="3" spans="1:61" ht="11.25" customHeight="1">
      <c r="A3" s="241"/>
      <c r="B3" s="244" t="s">
        <v>76</v>
      </c>
      <c r="C3" s="244"/>
      <c r="D3" s="244"/>
      <c r="E3" s="244"/>
      <c r="F3" s="246" t="s">
        <v>77</v>
      </c>
      <c r="G3" s="247"/>
      <c r="H3" s="247"/>
      <c r="I3" s="248"/>
      <c r="J3" s="246" t="s">
        <v>125</v>
      </c>
      <c r="K3" s="247"/>
      <c r="L3" s="247"/>
      <c r="M3" s="248"/>
      <c r="N3" s="246" t="s">
        <v>78</v>
      </c>
      <c r="O3" s="247"/>
      <c r="P3" s="247"/>
      <c r="Q3" s="248"/>
      <c r="R3" s="246" t="s">
        <v>79</v>
      </c>
      <c r="S3" s="247"/>
      <c r="T3" s="247"/>
      <c r="U3" s="248"/>
      <c r="V3" s="246" t="s">
        <v>126</v>
      </c>
      <c r="W3" s="247"/>
      <c r="X3" s="247"/>
      <c r="Y3" s="248"/>
      <c r="Z3" s="262" t="s">
        <v>127</v>
      </c>
      <c r="AA3" s="263"/>
      <c r="AB3" s="263"/>
      <c r="AC3" s="263"/>
      <c r="AD3" s="263"/>
      <c r="AE3" s="263"/>
      <c r="AF3" s="263"/>
      <c r="AG3" s="264"/>
      <c r="AH3" s="246" t="s">
        <v>80</v>
      </c>
      <c r="AI3" s="247"/>
      <c r="AJ3" s="247"/>
      <c r="AK3" s="248"/>
      <c r="AL3" s="265" t="s">
        <v>128</v>
      </c>
      <c r="AM3" s="265"/>
      <c r="AN3" s="265"/>
      <c r="AO3" s="265"/>
      <c r="AP3" s="244" t="s">
        <v>81</v>
      </c>
      <c r="AQ3" s="244"/>
      <c r="AR3" s="244"/>
      <c r="AS3" s="244"/>
      <c r="AT3" s="246" t="s">
        <v>82</v>
      </c>
      <c r="AU3" s="247"/>
      <c r="AV3" s="247"/>
      <c r="AW3" s="248"/>
      <c r="AX3" s="244" t="s">
        <v>83</v>
      </c>
      <c r="AY3" s="244"/>
      <c r="AZ3" s="244"/>
      <c r="BA3" s="244"/>
      <c r="BB3" s="266" t="s">
        <v>144</v>
      </c>
      <c r="BC3" s="267"/>
      <c r="BD3" s="268"/>
      <c r="BE3" s="246" t="s">
        <v>129</v>
      </c>
      <c r="BF3" s="247"/>
      <c r="BG3" s="247"/>
      <c r="BH3" s="247"/>
      <c r="BI3" s="248"/>
    </row>
    <row r="4" spans="1:61" ht="38.25" customHeight="1">
      <c r="A4" s="242"/>
      <c r="B4" s="244"/>
      <c r="C4" s="244"/>
      <c r="D4" s="244"/>
      <c r="E4" s="244"/>
      <c r="F4" s="249"/>
      <c r="G4" s="250"/>
      <c r="H4" s="250"/>
      <c r="I4" s="251"/>
      <c r="J4" s="249"/>
      <c r="K4" s="250"/>
      <c r="L4" s="250"/>
      <c r="M4" s="251"/>
      <c r="N4" s="249"/>
      <c r="O4" s="250"/>
      <c r="P4" s="250"/>
      <c r="Q4" s="251"/>
      <c r="R4" s="249"/>
      <c r="S4" s="250"/>
      <c r="T4" s="250"/>
      <c r="U4" s="251"/>
      <c r="V4" s="249"/>
      <c r="W4" s="250"/>
      <c r="X4" s="250"/>
      <c r="Y4" s="251"/>
      <c r="Z4" s="264" t="s">
        <v>130</v>
      </c>
      <c r="AA4" s="244"/>
      <c r="AB4" s="244"/>
      <c r="AC4" s="244"/>
      <c r="AD4" s="246" t="s">
        <v>131</v>
      </c>
      <c r="AE4" s="247"/>
      <c r="AF4" s="247"/>
      <c r="AG4" s="248"/>
      <c r="AH4" s="249"/>
      <c r="AI4" s="250"/>
      <c r="AJ4" s="250"/>
      <c r="AK4" s="251"/>
      <c r="AL4" s="265"/>
      <c r="AM4" s="265"/>
      <c r="AN4" s="265"/>
      <c r="AO4" s="265"/>
      <c r="AP4" s="244"/>
      <c r="AQ4" s="244"/>
      <c r="AR4" s="244"/>
      <c r="AS4" s="244"/>
      <c r="AT4" s="249"/>
      <c r="AU4" s="250"/>
      <c r="AV4" s="250"/>
      <c r="AW4" s="251"/>
      <c r="AX4" s="244"/>
      <c r="AY4" s="244"/>
      <c r="AZ4" s="244"/>
      <c r="BA4" s="244"/>
      <c r="BB4" s="269"/>
      <c r="BC4" s="270"/>
      <c r="BD4" s="271"/>
      <c r="BE4" s="249"/>
      <c r="BF4" s="250"/>
      <c r="BG4" s="250"/>
      <c r="BH4" s="250"/>
      <c r="BI4" s="251"/>
    </row>
    <row r="5" spans="1:61" ht="33" customHeight="1">
      <c r="A5" s="242"/>
      <c r="B5" s="245"/>
      <c r="C5" s="245"/>
      <c r="D5" s="245"/>
      <c r="E5" s="245"/>
      <c r="F5" s="249"/>
      <c r="G5" s="250"/>
      <c r="H5" s="250"/>
      <c r="I5" s="251"/>
      <c r="J5" s="252"/>
      <c r="K5" s="253"/>
      <c r="L5" s="253"/>
      <c r="M5" s="254"/>
      <c r="N5" s="252"/>
      <c r="O5" s="253"/>
      <c r="P5" s="253"/>
      <c r="Q5" s="254"/>
      <c r="R5" s="252"/>
      <c r="S5" s="253"/>
      <c r="T5" s="253"/>
      <c r="U5" s="254"/>
      <c r="V5" s="252"/>
      <c r="W5" s="253"/>
      <c r="X5" s="253"/>
      <c r="Y5" s="254"/>
      <c r="Z5" s="264"/>
      <c r="AA5" s="244"/>
      <c r="AB5" s="244"/>
      <c r="AC5" s="244"/>
      <c r="AD5" s="252"/>
      <c r="AE5" s="253"/>
      <c r="AF5" s="253"/>
      <c r="AG5" s="254"/>
      <c r="AH5" s="252"/>
      <c r="AI5" s="253"/>
      <c r="AJ5" s="253"/>
      <c r="AK5" s="254"/>
      <c r="AL5" s="265"/>
      <c r="AM5" s="265"/>
      <c r="AN5" s="265"/>
      <c r="AO5" s="265"/>
      <c r="AP5" s="244"/>
      <c r="AQ5" s="244"/>
      <c r="AR5" s="244"/>
      <c r="AS5" s="244"/>
      <c r="AT5" s="252"/>
      <c r="AU5" s="253"/>
      <c r="AV5" s="253"/>
      <c r="AW5" s="254"/>
      <c r="AX5" s="244"/>
      <c r="AY5" s="244"/>
      <c r="AZ5" s="244"/>
      <c r="BA5" s="244"/>
      <c r="BB5" s="272"/>
      <c r="BC5" s="273"/>
      <c r="BD5" s="274"/>
      <c r="BE5" s="252"/>
      <c r="BF5" s="253"/>
      <c r="BG5" s="253"/>
      <c r="BH5" s="253"/>
      <c r="BI5" s="254"/>
    </row>
    <row r="6" spans="1:61" ht="35.25" customHeight="1">
      <c r="A6" s="242"/>
      <c r="B6" s="258">
        <v>2017</v>
      </c>
      <c r="C6" s="255">
        <v>2018</v>
      </c>
      <c r="D6" s="257" t="s">
        <v>84</v>
      </c>
      <c r="E6" s="257"/>
      <c r="F6" s="258">
        <v>2017</v>
      </c>
      <c r="G6" s="255">
        <v>2018</v>
      </c>
      <c r="H6" s="257" t="s">
        <v>84</v>
      </c>
      <c r="I6" s="257"/>
      <c r="J6" s="258">
        <v>2017</v>
      </c>
      <c r="K6" s="255">
        <v>2018</v>
      </c>
      <c r="L6" s="275" t="s">
        <v>84</v>
      </c>
      <c r="M6" s="276"/>
      <c r="N6" s="258">
        <v>2017</v>
      </c>
      <c r="O6" s="255">
        <v>2018</v>
      </c>
      <c r="P6" s="257" t="s">
        <v>84</v>
      </c>
      <c r="Q6" s="257"/>
      <c r="R6" s="258">
        <v>2017</v>
      </c>
      <c r="S6" s="255">
        <v>2018</v>
      </c>
      <c r="T6" s="261" t="s">
        <v>84</v>
      </c>
      <c r="U6" s="261"/>
      <c r="V6" s="258">
        <v>2017</v>
      </c>
      <c r="W6" s="255">
        <v>2018</v>
      </c>
      <c r="X6" s="257" t="s">
        <v>84</v>
      </c>
      <c r="Y6" s="257"/>
      <c r="Z6" s="258">
        <v>2017</v>
      </c>
      <c r="AA6" s="255">
        <v>2018</v>
      </c>
      <c r="AB6" s="257" t="s">
        <v>84</v>
      </c>
      <c r="AC6" s="257"/>
      <c r="AD6" s="258">
        <v>2017</v>
      </c>
      <c r="AE6" s="255">
        <v>2018</v>
      </c>
      <c r="AF6" s="257" t="s">
        <v>84</v>
      </c>
      <c r="AG6" s="257"/>
      <c r="AH6" s="258">
        <v>2017</v>
      </c>
      <c r="AI6" s="255">
        <v>2018</v>
      </c>
      <c r="AJ6" s="257" t="s">
        <v>84</v>
      </c>
      <c r="AK6" s="257"/>
      <c r="AL6" s="258">
        <v>2017</v>
      </c>
      <c r="AM6" s="255">
        <v>2018</v>
      </c>
      <c r="AN6" s="257" t="s">
        <v>84</v>
      </c>
      <c r="AO6" s="257"/>
      <c r="AP6" s="257" t="s">
        <v>85</v>
      </c>
      <c r="AQ6" s="257"/>
      <c r="AR6" s="257" t="s">
        <v>84</v>
      </c>
      <c r="AS6" s="257"/>
      <c r="AT6" s="258">
        <v>2017</v>
      </c>
      <c r="AU6" s="255">
        <v>2018</v>
      </c>
      <c r="AV6" s="257" t="s">
        <v>84</v>
      </c>
      <c r="AW6" s="257"/>
      <c r="AX6" s="258">
        <v>2017</v>
      </c>
      <c r="AY6" s="255">
        <v>2018</v>
      </c>
      <c r="AZ6" s="257" t="s">
        <v>84</v>
      </c>
      <c r="BA6" s="257"/>
      <c r="BB6" s="258">
        <v>2017</v>
      </c>
      <c r="BC6" s="255">
        <v>2018</v>
      </c>
      <c r="BD6" s="277" t="s">
        <v>86</v>
      </c>
      <c r="BE6" s="258">
        <v>2017</v>
      </c>
      <c r="BF6" s="255">
        <v>2018</v>
      </c>
      <c r="BG6" s="257" t="s">
        <v>84</v>
      </c>
      <c r="BH6" s="257"/>
      <c r="BI6" s="261" t="s">
        <v>132</v>
      </c>
    </row>
    <row r="7" spans="1:61" s="147" customFormat="1" ht="18.75" customHeight="1">
      <c r="A7" s="243"/>
      <c r="B7" s="258"/>
      <c r="C7" s="256"/>
      <c r="D7" s="146" t="s">
        <v>4</v>
      </c>
      <c r="E7" s="146" t="s">
        <v>86</v>
      </c>
      <c r="F7" s="258"/>
      <c r="G7" s="256"/>
      <c r="H7" s="146" t="s">
        <v>4</v>
      </c>
      <c r="I7" s="146" t="s">
        <v>86</v>
      </c>
      <c r="J7" s="258"/>
      <c r="K7" s="256"/>
      <c r="L7" s="146" t="s">
        <v>4</v>
      </c>
      <c r="M7" s="146" t="s">
        <v>86</v>
      </c>
      <c r="N7" s="258"/>
      <c r="O7" s="256"/>
      <c r="P7" s="146" t="s">
        <v>4</v>
      </c>
      <c r="Q7" s="146" t="s">
        <v>86</v>
      </c>
      <c r="R7" s="258"/>
      <c r="S7" s="256"/>
      <c r="T7" s="159" t="s">
        <v>4</v>
      </c>
      <c r="U7" s="159" t="s">
        <v>86</v>
      </c>
      <c r="V7" s="258"/>
      <c r="W7" s="256"/>
      <c r="X7" s="146" t="s">
        <v>4</v>
      </c>
      <c r="Y7" s="146" t="s">
        <v>86</v>
      </c>
      <c r="Z7" s="258"/>
      <c r="AA7" s="256"/>
      <c r="AB7" s="146" t="s">
        <v>4</v>
      </c>
      <c r="AC7" s="146" t="s">
        <v>86</v>
      </c>
      <c r="AD7" s="258"/>
      <c r="AE7" s="256"/>
      <c r="AF7" s="146" t="s">
        <v>4</v>
      </c>
      <c r="AG7" s="146" t="s">
        <v>86</v>
      </c>
      <c r="AH7" s="258"/>
      <c r="AI7" s="256"/>
      <c r="AJ7" s="146" t="s">
        <v>4</v>
      </c>
      <c r="AK7" s="146" t="s">
        <v>86</v>
      </c>
      <c r="AL7" s="258"/>
      <c r="AM7" s="256"/>
      <c r="AN7" s="146" t="s">
        <v>4</v>
      </c>
      <c r="AO7" s="146" t="s">
        <v>86</v>
      </c>
      <c r="AP7" s="145">
        <v>2017</v>
      </c>
      <c r="AQ7" s="145">
        <v>2018</v>
      </c>
      <c r="AR7" s="146" t="s">
        <v>4</v>
      </c>
      <c r="AS7" s="146" t="s">
        <v>86</v>
      </c>
      <c r="AT7" s="258"/>
      <c r="AU7" s="256"/>
      <c r="AV7" s="146" t="s">
        <v>4</v>
      </c>
      <c r="AW7" s="146" t="s">
        <v>86</v>
      </c>
      <c r="AX7" s="258"/>
      <c r="AY7" s="256"/>
      <c r="AZ7" s="146" t="s">
        <v>4</v>
      </c>
      <c r="BA7" s="146" t="s">
        <v>86</v>
      </c>
      <c r="BB7" s="258"/>
      <c r="BC7" s="256"/>
      <c r="BD7" s="277"/>
      <c r="BE7" s="258"/>
      <c r="BF7" s="256"/>
      <c r="BG7" s="146" t="s">
        <v>4</v>
      </c>
      <c r="BH7" s="146" t="s">
        <v>86</v>
      </c>
      <c r="BI7" s="261"/>
    </row>
    <row r="8" spans="1:61" ht="12.75" customHeight="1">
      <c r="A8" s="148" t="s">
        <v>12</v>
      </c>
      <c r="B8" s="148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148">
        <v>14</v>
      </c>
      <c r="P8" s="148">
        <v>15</v>
      </c>
      <c r="Q8" s="148">
        <v>16</v>
      </c>
      <c r="R8" s="148">
        <v>17</v>
      </c>
      <c r="S8" s="148">
        <v>18</v>
      </c>
      <c r="T8" s="148">
        <v>19</v>
      </c>
      <c r="U8" s="148">
        <v>20</v>
      </c>
      <c r="V8" s="148">
        <v>21</v>
      </c>
      <c r="W8" s="148">
        <v>22</v>
      </c>
      <c r="X8" s="148">
        <v>23</v>
      </c>
      <c r="Y8" s="148">
        <v>24</v>
      </c>
      <c r="Z8" s="148">
        <v>25</v>
      </c>
      <c r="AA8" s="148">
        <v>26</v>
      </c>
      <c r="AB8" s="148">
        <v>27</v>
      </c>
      <c r="AC8" s="148">
        <v>28</v>
      </c>
      <c r="AD8" s="148">
        <v>29</v>
      </c>
      <c r="AE8" s="148">
        <v>30</v>
      </c>
      <c r="AF8" s="148">
        <v>31</v>
      </c>
      <c r="AG8" s="148">
        <v>32</v>
      </c>
      <c r="AH8" s="148">
        <v>33</v>
      </c>
      <c r="AI8" s="148">
        <v>34</v>
      </c>
      <c r="AJ8" s="148">
        <v>35</v>
      </c>
      <c r="AK8" s="148">
        <v>36</v>
      </c>
      <c r="AL8" s="148">
        <v>37</v>
      </c>
      <c r="AM8" s="148">
        <v>38</v>
      </c>
      <c r="AN8" s="148">
        <v>39</v>
      </c>
      <c r="AO8" s="148">
        <v>40</v>
      </c>
      <c r="AP8" s="148">
        <v>41</v>
      </c>
      <c r="AQ8" s="148">
        <v>42</v>
      </c>
      <c r="AR8" s="148">
        <v>43</v>
      </c>
      <c r="AS8" s="148">
        <v>44</v>
      </c>
      <c r="AT8" s="148">
        <v>45</v>
      </c>
      <c r="AU8" s="148">
        <v>46</v>
      </c>
      <c r="AV8" s="148">
        <v>47</v>
      </c>
      <c r="AW8" s="148">
        <v>48</v>
      </c>
      <c r="AX8" s="148">
        <v>49</v>
      </c>
      <c r="AY8" s="148">
        <v>50</v>
      </c>
      <c r="AZ8" s="148">
        <v>51</v>
      </c>
      <c r="BA8" s="148">
        <v>52</v>
      </c>
      <c r="BB8" s="148">
        <v>53</v>
      </c>
      <c r="BC8" s="148">
        <v>54</v>
      </c>
      <c r="BD8" s="148">
        <v>55</v>
      </c>
      <c r="BE8" s="148">
        <v>56</v>
      </c>
      <c r="BF8" s="148">
        <v>57</v>
      </c>
      <c r="BG8" s="148">
        <v>58</v>
      </c>
      <c r="BH8" s="148">
        <v>59</v>
      </c>
      <c r="BI8" s="148">
        <v>60</v>
      </c>
    </row>
    <row r="9" spans="1:61" s="160" customFormat="1" ht="18.75" customHeight="1">
      <c r="A9" s="149" t="s">
        <v>87</v>
      </c>
      <c r="B9" s="179">
        <v>15451</v>
      </c>
      <c r="C9" s="179">
        <v>14824</v>
      </c>
      <c r="D9" s="182">
        <f>C9/B9*100</f>
        <v>95.94201022587535</v>
      </c>
      <c r="E9" s="179">
        <f>C9-B9</f>
        <v>-627</v>
      </c>
      <c r="F9" s="179">
        <v>4251</v>
      </c>
      <c r="G9" s="179">
        <v>3601</v>
      </c>
      <c r="H9" s="182">
        <f>G9/F9*100</f>
        <v>84.70948012232415</v>
      </c>
      <c r="I9" s="179">
        <f>G9-F9</f>
        <v>-650</v>
      </c>
      <c r="J9" s="179">
        <v>2214</v>
      </c>
      <c r="K9" s="179">
        <v>2495</v>
      </c>
      <c r="L9" s="182">
        <f>K9/J9*100</f>
        <v>112.69196025293586</v>
      </c>
      <c r="M9" s="179">
        <f>K9-J9</f>
        <v>281</v>
      </c>
      <c r="N9" s="179">
        <v>1339</v>
      </c>
      <c r="O9" s="179">
        <v>1483</v>
      </c>
      <c r="P9" s="188">
        <f aca="true" t="shared" si="0" ref="P9:P14">O9/N9*100</f>
        <v>110.75429424943988</v>
      </c>
      <c r="Q9" s="149">
        <f aca="true" t="shared" si="1" ref="Q9:Q29">O9-N9</f>
        <v>144</v>
      </c>
      <c r="R9" s="179">
        <v>1418</v>
      </c>
      <c r="S9" s="179">
        <v>1377</v>
      </c>
      <c r="T9" s="188">
        <f>S9/R9*100</f>
        <v>97.10860366713682</v>
      </c>
      <c r="U9" s="179">
        <f>S9-R9</f>
        <v>-41</v>
      </c>
      <c r="V9" s="179">
        <f>SUM(V10:V29)</f>
        <v>20835</v>
      </c>
      <c r="W9" s="179">
        <f>SUM(W10:W29)</f>
        <v>19406</v>
      </c>
      <c r="X9" s="182">
        <f aca="true" t="shared" si="2" ref="X9:X29">W9/V9*100</f>
        <v>93.14134869210463</v>
      </c>
      <c r="Y9" s="179">
        <f aca="true" t="shared" si="3" ref="Y9:Y29">W9-V9</f>
        <v>-1429</v>
      </c>
      <c r="Z9" s="179">
        <f>SUM(Z10:Z29)</f>
        <v>14229</v>
      </c>
      <c r="AA9" s="179">
        <f>SUM(AA10:AA29)</f>
        <v>13377</v>
      </c>
      <c r="AB9" s="182">
        <f aca="true" t="shared" si="4" ref="AB9:AB29">AA9/Z9*100</f>
        <v>94.01222854733291</v>
      </c>
      <c r="AC9" s="179">
        <f aca="true" t="shared" si="5" ref="AC9:AC29">AA9-Z9</f>
        <v>-852</v>
      </c>
      <c r="AD9" s="179">
        <f>SUM(AD10:AD29)</f>
        <v>2634</v>
      </c>
      <c r="AE9" s="179">
        <f>SUM(AE10:AE29)</f>
        <v>2786</v>
      </c>
      <c r="AF9" s="182">
        <f>AE9/AD9*100</f>
        <v>105.77069096431285</v>
      </c>
      <c r="AG9" s="179">
        <f aca="true" t="shared" si="6" ref="AG9:AG29">AE9-AD9</f>
        <v>152</v>
      </c>
      <c r="AH9" s="179">
        <v>559</v>
      </c>
      <c r="AI9" s="179">
        <v>779</v>
      </c>
      <c r="AJ9" s="188">
        <f>AI9/AH9*100</f>
        <v>139.35599284436492</v>
      </c>
      <c r="AK9" s="179">
        <f>AI9-AH9</f>
        <v>220</v>
      </c>
      <c r="AL9" s="192">
        <v>1355</v>
      </c>
      <c r="AM9" s="192">
        <v>1436</v>
      </c>
      <c r="AN9" s="193">
        <f>ROUND(AM9/AL9*100,1)</f>
        <v>106</v>
      </c>
      <c r="AO9" s="192">
        <f>AM9-AL9</f>
        <v>81</v>
      </c>
      <c r="AP9" s="179">
        <v>3423</v>
      </c>
      <c r="AQ9" s="179">
        <v>3490</v>
      </c>
      <c r="AR9" s="188">
        <f>ROUND(AQ9/AP9*100,1)</f>
        <v>102</v>
      </c>
      <c r="AS9" s="179">
        <f>AQ9-AP9</f>
        <v>67</v>
      </c>
      <c r="AT9" s="179">
        <v>12891</v>
      </c>
      <c r="AU9" s="179">
        <v>12419</v>
      </c>
      <c r="AV9" s="188">
        <f>AU9/AT9*100</f>
        <v>96.33853075789311</v>
      </c>
      <c r="AW9" s="179">
        <f>AU9-AT9</f>
        <v>-472</v>
      </c>
      <c r="AX9" s="179">
        <v>10781</v>
      </c>
      <c r="AY9" s="179">
        <v>10260</v>
      </c>
      <c r="AZ9" s="188">
        <f>AY9/AX9*100</f>
        <v>95.16742417215471</v>
      </c>
      <c r="BA9" s="179">
        <f>AY9-AX9</f>
        <v>-521</v>
      </c>
      <c r="BB9" s="179">
        <v>1676</v>
      </c>
      <c r="BC9" s="179">
        <v>2054</v>
      </c>
      <c r="BD9" s="179">
        <f aca="true" t="shared" si="7" ref="BD9:BD29">BC9-BB9</f>
        <v>378</v>
      </c>
      <c r="BE9" s="179">
        <v>1087</v>
      </c>
      <c r="BF9" s="179">
        <v>866</v>
      </c>
      <c r="BG9" s="188">
        <f>ROUND(BF9/BE9*100,1)</f>
        <v>79.7</v>
      </c>
      <c r="BH9" s="179">
        <f>BF9-BE9</f>
        <v>-221</v>
      </c>
      <c r="BI9" s="179">
        <v>1122</v>
      </c>
    </row>
    <row r="10" spans="1:61" ht="18" customHeight="1">
      <c r="A10" s="150" t="s">
        <v>90</v>
      </c>
      <c r="B10" s="180">
        <v>742</v>
      </c>
      <c r="C10" s="181">
        <v>687</v>
      </c>
      <c r="D10" s="183">
        <f aca="true" t="shared" si="8" ref="D10:D29">C10/B10*100</f>
        <v>92.58760107816711</v>
      </c>
      <c r="E10" s="184">
        <f aca="true" t="shared" si="9" ref="E10:E29">C10-B10</f>
        <v>-55</v>
      </c>
      <c r="F10" s="180">
        <v>197</v>
      </c>
      <c r="G10" s="180">
        <v>178</v>
      </c>
      <c r="H10" s="183">
        <f aca="true" t="shared" si="10" ref="H10:H29">G10/F10*100</f>
        <v>90.35532994923858</v>
      </c>
      <c r="I10" s="184">
        <f aca="true" t="shared" si="11" ref="I10:I29">G10-F10</f>
        <v>-19</v>
      </c>
      <c r="J10" s="180">
        <v>58</v>
      </c>
      <c r="K10" s="180">
        <v>89</v>
      </c>
      <c r="L10" s="183">
        <f aca="true" t="shared" si="12" ref="L10:L29">K10/J10*100</f>
        <v>153.44827586206898</v>
      </c>
      <c r="M10" s="184">
        <f aca="true" t="shared" si="13" ref="M10:M29">K10-J10</f>
        <v>31</v>
      </c>
      <c r="N10" s="187">
        <v>21</v>
      </c>
      <c r="O10" s="180">
        <v>40</v>
      </c>
      <c r="P10" s="189">
        <f t="shared" si="0"/>
        <v>190.47619047619045</v>
      </c>
      <c r="Q10" s="201">
        <f t="shared" si="1"/>
        <v>19</v>
      </c>
      <c r="R10" s="180">
        <v>24</v>
      </c>
      <c r="S10" s="187">
        <v>32</v>
      </c>
      <c r="T10" s="189">
        <f aca="true" t="shared" si="14" ref="T10:T29">S10/R10*100</f>
        <v>133.33333333333331</v>
      </c>
      <c r="U10" s="184">
        <f aca="true" t="shared" si="15" ref="U10:U29">S10-R10</f>
        <v>8</v>
      </c>
      <c r="V10" s="180">
        <v>896</v>
      </c>
      <c r="W10" s="180">
        <v>897</v>
      </c>
      <c r="X10" s="182">
        <f t="shared" si="2"/>
        <v>100.11160714285714</v>
      </c>
      <c r="Y10" s="179">
        <f t="shared" si="3"/>
        <v>1</v>
      </c>
      <c r="Z10" s="180">
        <v>709</v>
      </c>
      <c r="AA10" s="180">
        <v>653</v>
      </c>
      <c r="AB10" s="182">
        <f t="shared" si="4"/>
        <v>92.1015514809591</v>
      </c>
      <c r="AC10" s="179">
        <f t="shared" si="5"/>
        <v>-56</v>
      </c>
      <c r="AD10" s="180">
        <v>43</v>
      </c>
      <c r="AE10" s="181">
        <v>163</v>
      </c>
      <c r="AF10" s="182">
        <f aca="true" t="shared" si="16" ref="AF10:AF29">AE10/AD10*100</f>
        <v>379.06976744186045</v>
      </c>
      <c r="AG10" s="179">
        <f t="shared" si="6"/>
        <v>120</v>
      </c>
      <c r="AH10" s="180">
        <v>8</v>
      </c>
      <c r="AI10" s="180">
        <v>15</v>
      </c>
      <c r="AJ10" s="189">
        <f aca="true" t="shared" si="17" ref="AJ10:AJ29">AI10/AH10*100</f>
        <v>187.5</v>
      </c>
      <c r="AK10" s="184">
        <f aca="true" t="shared" si="18" ref="AK10:AK29">AI10-AH10</f>
        <v>7</v>
      </c>
      <c r="AL10" s="194">
        <v>47</v>
      </c>
      <c r="AM10" s="194">
        <v>47</v>
      </c>
      <c r="AN10" s="195">
        <f aca="true" t="shared" si="19" ref="AN10:AN29">ROUND(AM10/AL10*100,1)</f>
        <v>100</v>
      </c>
      <c r="AO10" s="196">
        <f aca="true" t="shared" si="20" ref="AO10:AO29">AM10-AL10</f>
        <v>0</v>
      </c>
      <c r="AP10" s="191">
        <v>68</v>
      </c>
      <c r="AQ10" s="180">
        <v>92</v>
      </c>
      <c r="AR10" s="189">
        <f aca="true" t="shared" si="21" ref="AR10:AR29">ROUND(AQ10/AP10*100,1)</f>
        <v>135.3</v>
      </c>
      <c r="AS10" s="184">
        <f aca="true" t="shared" si="22" ref="AS10:AS29">AQ10-AP10</f>
        <v>24</v>
      </c>
      <c r="AT10" s="180">
        <v>609</v>
      </c>
      <c r="AU10" s="180">
        <v>570</v>
      </c>
      <c r="AV10" s="189">
        <f aca="true" t="shared" si="23" ref="AV10:AV29">AU10/AT10*100</f>
        <v>93.59605911330048</v>
      </c>
      <c r="AW10" s="184">
        <f aca="true" t="shared" si="24" ref="AW10:AW29">AU10-AT10</f>
        <v>-39</v>
      </c>
      <c r="AX10" s="180">
        <v>508</v>
      </c>
      <c r="AY10" s="180">
        <v>465</v>
      </c>
      <c r="AZ10" s="189">
        <f aca="true" t="shared" si="25" ref="AZ10:AZ29">AY10/AX10*100</f>
        <v>91.53543307086615</v>
      </c>
      <c r="BA10" s="184">
        <f aca="true" t="shared" si="26" ref="BA10:BA29">AY10-AX10</f>
        <v>-43</v>
      </c>
      <c r="BB10" s="202">
        <v>1512.3</v>
      </c>
      <c r="BC10" s="180">
        <v>1567</v>
      </c>
      <c r="BD10" s="184">
        <f t="shared" si="7"/>
        <v>54.700000000000045</v>
      </c>
      <c r="BE10" s="180">
        <v>13</v>
      </c>
      <c r="BF10" s="180">
        <v>13</v>
      </c>
      <c r="BG10" s="189">
        <f aca="true" t="shared" si="27" ref="BG10:BG29">ROUND(BF10/BE10*100,1)</f>
        <v>100</v>
      </c>
      <c r="BH10" s="184">
        <f aca="true" t="shared" si="28" ref="BH10:BH29">BF10-BE10</f>
        <v>0</v>
      </c>
      <c r="BI10" s="180">
        <v>19</v>
      </c>
    </row>
    <row r="11" spans="1:61" ht="18" customHeight="1">
      <c r="A11" s="150" t="s">
        <v>91</v>
      </c>
      <c r="B11" s="180">
        <v>559</v>
      </c>
      <c r="C11" s="181">
        <v>668</v>
      </c>
      <c r="D11" s="183">
        <f t="shared" si="8"/>
        <v>119.49910554561718</v>
      </c>
      <c r="E11" s="184">
        <f t="shared" si="9"/>
        <v>109</v>
      </c>
      <c r="F11" s="180">
        <v>141</v>
      </c>
      <c r="G11" s="180">
        <v>175</v>
      </c>
      <c r="H11" s="183">
        <f t="shared" si="10"/>
        <v>124.11347517730495</v>
      </c>
      <c r="I11" s="184">
        <f t="shared" si="11"/>
        <v>34</v>
      </c>
      <c r="J11" s="180">
        <v>166</v>
      </c>
      <c r="K11" s="180">
        <v>170</v>
      </c>
      <c r="L11" s="183">
        <f t="shared" si="12"/>
        <v>102.40963855421687</v>
      </c>
      <c r="M11" s="184">
        <f t="shared" si="13"/>
        <v>4</v>
      </c>
      <c r="N11" s="187">
        <v>138</v>
      </c>
      <c r="O11" s="180">
        <v>96</v>
      </c>
      <c r="P11" s="189">
        <f t="shared" si="0"/>
        <v>69.56521739130434</v>
      </c>
      <c r="Q11" s="201">
        <f t="shared" si="1"/>
        <v>-42</v>
      </c>
      <c r="R11" s="180">
        <v>73</v>
      </c>
      <c r="S11" s="187">
        <v>41</v>
      </c>
      <c r="T11" s="189">
        <f t="shared" si="14"/>
        <v>56.16438356164384</v>
      </c>
      <c r="U11" s="184">
        <f t="shared" si="15"/>
        <v>-32</v>
      </c>
      <c r="V11" s="180">
        <v>861</v>
      </c>
      <c r="W11" s="180">
        <v>920</v>
      </c>
      <c r="X11" s="182">
        <f t="shared" si="2"/>
        <v>106.85249709639955</v>
      </c>
      <c r="Y11" s="179">
        <f t="shared" si="3"/>
        <v>59</v>
      </c>
      <c r="Z11" s="180">
        <v>536</v>
      </c>
      <c r="AA11" s="180">
        <v>602</v>
      </c>
      <c r="AB11" s="182">
        <f t="shared" si="4"/>
        <v>112.31343283582089</v>
      </c>
      <c r="AC11" s="179">
        <f t="shared" si="5"/>
        <v>66</v>
      </c>
      <c r="AD11" s="180">
        <v>148</v>
      </c>
      <c r="AE11" s="181">
        <v>170</v>
      </c>
      <c r="AF11" s="182">
        <f t="shared" si="16"/>
        <v>114.86486486486487</v>
      </c>
      <c r="AG11" s="179">
        <f t="shared" si="6"/>
        <v>22</v>
      </c>
      <c r="AH11" s="180">
        <v>37</v>
      </c>
      <c r="AI11" s="180">
        <v>42</v>
      </c>
      <c r="AJ11" s="189">
        <f t="shared" si="17"/>
        <v>113.51351351351352</v>
      </c>
      <c r="AK11" s="184">
        <f t="shared" si="18"/>
        <v>5</v>
      </c>
      <c r="AL11" s="194">
        <v>76</v>
      </c>
      <c r="AM11" s="194">
        <v>78</v>
      </c>
      <c r="AN11" s="195">
        <f t="shared" si="19"/>
        <v>102.6</v>
      </c>
      <c r="AO11" s="196">
        <f t="shared" si="20"/>
        <v>2</v>
      </c>
      <c r="AP11" s="191">
        <v>155</v>
      </c>
      <c r="AQ11" s="180">
        <v>203</v>
      </c>
      <c r="AR11" s="189">
        <f t="shared" si="21"/>
        <v>131</v>
      </c>
      <c r="AS11" s="184">
        <f t="shared" si="22"/>
        <v>48</v>
      </c>
      <c r="AT11" s="180">
        <v>471</v>
      </c>
      <c r="AU11" s="180">
        <v>538</v>
      </c>
      <c r="AV11" s="189">
        <f t="shared" si="23"/>
        <v>114.22505307855626</v>
      </c>
      <c r="AW11" s="184">
        <f t="shared" si="24"/>
        <v>67</v>
      </c>
      <c r="AX11" s="180">
        <v>382</v>
      </c>
      <c r="AY11" s="180">
        <v>430</v>
      </c>
      <c r="AZ11" s="189">
        <f t="shared" si="25"/>
        <v>112.565445026178</v>
      </c>
      <c r="BA11" s="184">
        <f t="shared" si="26"/>
        <v>48</v>
      </c>
      <c r="BB11" s="202">
        <v>1914.7</v>
      </c>
      <c r="BC11" s="180">
        <v>2198.5</v>
      </c>
      <c r="BD11" s="184">
        <f t="shared" si="7"/>
        <v>283.79999999999995</v>
      </c>
      <c r="BE11" s="180">
        <v>15</v>
      </c>
      <c r="BF11" s="180">
        <v>32</v>
      </c>
      <c r="BG11" s="189">
        <f t="shared" si="27"/>
        <v>213.3</v>
      </c>
      <c r="BH11" s="184">
        <f t="shared" si="28"/>
        <v>17</v>
      </c>
      <c r="BI11" s="180">
        <v>4</v>
      </c>
    </row>
    <row r="12" spans="1:61" ht="18" customHeight="1">
      <c r="A12" s="150" t="s">
        <v>92</v>
      </c>
      <c r="B12" s="180">
        <v>462</v>
      </c>
      <c r="C12" s="181">
        <v>386</v>
      </c>
      <c r="D12" s="183">
        <f t="shared" si="8"/>
        <v>83.54978354978356</v>
      </c>
      <c r="E12" s="184">
        <f t="shared" si="9"/>
        <v>-76</v>
      </c>
      <c r="F12" s="180">
        <v>135</v>
      </c>
      <c r="G12" s="180">
        <v>83</v>
      </c>
      <c r="H12" s="183">
        <f t="shared" si="10"/>
        <v>61.48148148148148</v>
      </c>
      <c r="I12" s="184">
        <f t="shared" si="11"/>
        <v>-52</v>
      </c>
      <c r="J12" s="180">
        <v>56</v>
      </c>
      <c r="K12" s="180">
        <v>54</v>
      </c>
      <c r="L12" s="183">
        <f t="shared" si="12"/>
        <v>96.42857142857143</v>
      </c>
      <c r="M12" s="184">
        <f t="shared" si="13"/>
        <v>-2</v>
      </c>
      <c r="N12" s="187">
        <v>23</v>
      </c>
      <c r="O12" s="180">
        <v>27</v>
      </c>
      <c r="P12" s="189">
        <f t="shared" si="0"/>
        <v>117.3913043478261</v>
      </c>
      <c r="Q12" s="201">
        <f t="shared" si="1"/>
        <v>4</v>
      </c>
      <c r="R12" s="180">
        <v>89</v>
      </c>
      <c r="S12" s="187">
        <v>91</v>
      </c>
      <c r="T12" s="189">
        <f t="shared" si="14"/>
        <v>102.24719101123596</v>
      </c>
      <c r="U12" s="184">
        <f t="shared" si="15"/>
        <v>2</v>
      </c>
      <c r="V12" s="180">
        <v>901</v>
      </c>
      <c r="W12" s="180">
        <v>629</v>
      </c>
      <c r="X12" s="182">
        <f t="shared" si="2"/>
        <v>69.81132075471697</v>
      </c>
      <c r="Y12" s="179">
        <f t="shared" si="3"/>
        <v>-272</v>
      </c>
      <c r="Z12" s="180">
        <v>416</v>
      </c>
      <c r="AA12" s="180">
        <v>352</v>
      </c>
      <c r="AB12" s="182">
        <f t="shared" si="4"/>
        <v>84.61538461538461</v>
      </c>
      <c r="AC12" s="179">
        <f t="shared" si="5"/>
        <v>-64</v>
      </c>
      <c r="AD12" s="180">
        <v>280</v>
      </c>
      <c r="AE12" s="181">
        <v>142</v>
      </c>
      <c r="AF12" s="182">
        <f t="shared" si="16"/>
        <v>50.71428571428571</v>
      </c>
      <c r="AG12" s="179">
        <f t="shared" si="6"/>
        <v>-138</v>
      </c>
      <c r="AH12" s="180">
        <v>55</v>
      </c>
      <c r="AI12" s="180">
        <v>40</v>
      </c>
      <c r="AJ12" s="189">
        <f t="shared" si="17"/>
        <v>72.72727272727273</v>
      </c>
      <c r="AK12" s="184">
        <f t="shared" si="18"/>
        <v>-15</v>
      </c>
      <c r="AL12" s="194">
        <v>35</v>
      </c>
      <c r="AM12" s="194">
        <v>35</v>
      </c>
      <c r="AN12" s="195">
        <f t="shared" si="19"/>
        <v>100</v>
      </c>
      <c r="AO12" s="196">
        <f t="shared" si="20"/>
        <v>0</v>
      </c>
      <c r="AP12" s="191">
        <v>65</v>
      </c>
      <c r="AQ12" s="180">
        <v>55</v>
      </c>
      <c r="AR12" s="189">
        <f t="shared" si="21"/>
        <v>84.6</v>
      </c>
      <c r="AS12" s="184">
        <f t="shared" si="22"/>
        <v>-10</v>
      </c>
      <c r="AT12" s="180">
        <v>373</v>
      </c>
      <c r="AU12" s="180">
        <v>318</v>
      </c>
      <c r="AV12" s="189">
        <f t="shared" si="23"/>
        <v>85.25469168900804</v>
      </c>
      <c r="AW12" s="184">
        <f t="shared" si="24"/>
        <v>-55</v>
      </c>
      <c r="AX12" s="180">
        <v>322</v>
      </c>
      <c r="AY12" s="180">
        <v>273</v>
      </c>
      <c r="AZ12" s="189">
        <f t="shared" si="25"/>
        <v>84.78260869565217</v>
      </c>
      <c r="BA12" s="184">
        <f t="shared" si="26"/>
        <v>-49</v>
      </c>
      <c r="BB12" s="202">
        <v>1543.8</v>
      </c>
      <c r="BC12" s="180">
        <v>1950.8</v>
      </c>
      <c r="BD12" s="184">
        <f t="shared" si="7"/>
        <v>407</v>
      </c>
      <c r="BE12" s="180">
        <v>16</v>
      </c>
      <c r="BF12" s="180">
        <v>2</v>
      </c>
      <c r="BG12" s="189">
        <f t="shared" si="27"/>
        <v>12.5</v>
      </c>
      <c r="BH12" s="184">
        <f t="shared" si="28"/>
        <v>-14</v>
      </c>
      <c r="BI12" s="180">
        <v>5</v>
      </c>
    </row>
    <row r="13" spans="1:61" ht="18" customHeight="1">
      <c r="A13" s="150" t="s">
        <v>93</v>
      </c>
      <c r="B13" s="180">
        <v>408</v>
      </c>
      <c r="C13" s="181">
        <v>427</v>
      </c>
      <c r="D13" s="183">
        <f t="shared" si="8"/>
        <v>104.65686274509804</v>
      </c>
      <c r="E13" s="184">
        <f t="shared" si="9"/>
        <v>19</v>
      </c>
      <c r="F13" s="180">
        <v>138</v>
      </c>
      <c r="G13" s="180">
        <v>107</v>
      </c>
      <c r="H13" s="183">
        <f t="shared" si="10"/>
        <v>77.53623188405797</v>
      </c>
      <c r="I13" s="184">
        <f t="shared" si="11"/>
        <v>-31</v>
      </c>
      <c r="J13" s="180">
        <v>45</v>
      </c>
      <c r="K13" s="180">
        <v>45</v>
      </c>
      <c r="L13" s="183">
        <f t="shared" si="12"/>
        <v>100</v>
      </c>
      <c r="M13" s="184">
        <f t="shared" si="13"/>
        <v>0</v>
      </c>
      <c r="N13" s="187">
        <v>5</v>
      </c>
      <c r="O13" s="180">
        <v>13</v>
      </c>
      <c r="P13" s="189">
        <f t="shared" si="0"/>
        <v>260</v>
      </c>
      <c r="Q13" s="201">
        <f t="shared" si="1"/>
        <v>8</v>
      </c>
      <c r="R13" s="180">
        <v>57</v>
      </c>
      <c r="S13" s="187">
        <v>81</v>
      </c>
      <c r="T13" s="189">
        <f t="shared" si="14"/>
        <v>142.10526315789474</v>
      </c>
      <c r="U13" s="184">
        <f t="shared" si="15"/>
        <v>24</v>
      </c>
      <c r="V13" s="180">
        <v>558</v>
      </c>
      <c r="W13" s="180">
        <v>672</v>
      </c>
      <c r="X13" s="182">
        <f t="shared" si="2"/>
        <v>120.43010752688173</v>
      </c>
      <c r="Y13" s="179">
        <f t="shared" si="3"/>
        <v>114</v>
      </c>
      <c r="Z13" s="180">
        <v>394</v>
      </c>
      <c r="AA13" s="180">
        <v>417</v>
      </c>
      <c r="AB13" s="182">
        <f t="shared" si="4"/>
        <v>105.83756345177665</v>
      </c>
      <c r="AC13" s="179">
        <f t="shared" si="5"/>
        <v>23</v>
      </c>
      <c r="AD13" s="180">
        <v>97</v>
      </c>
      <c r="AE13" s="181">
        <v>163</v>
      </c>
      <c r="AF13" s="182">
        <f t="shared" si="16"/>
        <v>168.04123711340208</v>
      </c>
      <c r="AG13" s="179">
        <f t="shared" si="6"/>
        <v>66</v>
      </c>
      <c r="AH13" s="180">
        <v>22</v>
      </c>
      <c r="AI13" s="180">
        <v>19</v>
      </c>
      <c r="AJ13" s="189">
        <f t="shared" si="17"/>
        <v>86.36363636363636</v>
      </c>
      <c r="AK13" s="184">
        <f t="shared" si="18"/>
        <v>-3</v>
      </c>
      <c r="AL13" s="194">
        <v>34</v>
      </c>
      <c r="AM13" s="194">
        <v>28</v>
      </c>
      <c r="AN13" s="195">
        <f t="shared" si="19"/>
        <v>82.4</v>
      </c>
      <c r="AO13" s="196">
        <f t="shared" si="20"/>
        <v>-6</v>
      </c>
      <c r="AP13" s="191">
        <v>52</v>
      </c>
      <c r="AQ13" s="180">
        <v>53</v>
      </c>
      <c r="AR13" s="189">
        <f t="shared" si="21"/>
        <v>101.9</v>
      </c>
      <c r="AS13" s="184">
        <f t="shared" si="22"/>
        <v>1</v>
      </c>
      <c r="AT13" s="180">
        <v>340</v>
      </c>
      <c r="AU13" s="180">
        <v>368</v>
      </c>
      <c r="AV13" s="189">
        <f t="shared" si="23"/>
        <v>108.23529411764706</v>
      </c>
      <c r="AW13" s="184">
        <f t="shared" si="24"/>
        <v>28</v>
      </c>
      <c r="AX13" s="180">
        <v>281</v>
      </c>
      <c r="AY13" s="180">
        <v>296</v>
      </c>
      <c r="AZ13" s="189">
        <f t="shared" si="25"/>
        <v>105.33807829181494</v>
      </c>
      <c r="BA13" s="184">
        <f t="shared" si="26"/>
        <v>15</v>
      </c>
      <c r="BB13" s="202">
        <v>1975.3</v>
      </c>
      <c r="BC13" s="180">
        <v>2715.1</v>
      </c>
      <c r="BD13" s="184">
        <f t="shared" si="7"/>
        <v>739.8</v>
      </c>
      <c r="BE13" s="180">
        <v>6</v>
      </c>
      <c r="BF13" s="180">
        <v>8</v>
      </c>
      <c r="BG13" s="189">
        <f t="shared" si="27"/>
        <v>133.3</v>
      </c>
      <c r="BH13" s="184">
        <f t="shared" si="28"/>
        <v>2</v>
      </c>
      <c r="BI13" s="180">
        <v>3</v>
      </c>
    </row>
    <row r="14" spans="1:61" s="12" customFormat="1" ht="18" customHeight="1">
      <c r="A14" s="150" t="s">
        <v>94</v>
      </c>
      <c r="B14" s="180">
        <v>502</v>
      </c>
      <c r="C14" s="181">
        <v>455</v>
      </c>
      <c r="D14" s="183">
        <f t="shared" si="8"/>
        <v>90.63745019920319</v>
      </c>
      <c r="E14" s="184">
        <f t="shared" si="9"/>
        <v>-47</v>
      </c>
      <c r="F14" s="180">
        <v>149</v>
      </c>
      <c r="G14" s="180">
        <v>103</v>
      </c>
      <c r="H14" s="183">
        <f t="shared" si="10"/>
        <v>69.12751677852349</v>
      </c>
      <c r="I14" s="184">
        <f t="shared" si="11"/>
        <v>-46</v>
      </c>
      <c r="J14" s="180">
        <v>45</v>
      </c>
      <c r="K14" s="180">
        <v>55</v>
      </c>
      <c r="L14" s="183">
        <f t="shared" si="12"/>
        <v>122.22222222222223</v>
      </c>
      <c r="M14" s="184">
        <f t="shared" si="13"/>
        <v>10</v>
      </c>
      <c r="N14" s="187">
        <v>17</v>
      </c>
      <c r="O14" s="180">
        <v>15</v>
      </c>
      <c r="P14" s="189">
        <f t="shared" si="0"/>
        <v>88.23529411764706</v>
      </c>
      <c r="Q14" s="201">
        <f t="shared" si="1"/>
        <v>-2</v>
      </c>
      <c r="R14" s="180">
        <v>23</v>
      </c>
      <c r="S14" s="187">
        <v>43</v>
      </c>
      <c r="T14" s="189">
        <f t="shared" si="14"/>
        <v>186.95652173913044</v>
      </c>
      <c r="U14" s="184">
        <f t="shared" si="15"/>
        <v>20</v>
      </c>
      <c r="V14" s="180">
        <v>629</v>
      </c>
      <c r="W14" s="180">
        <v>577</v>
      </c>
      <c r="X14" s="182">
        <f t="shared" si="2"/>
        <v>91.7329093799682</v>
      </c>
      <c r="Y14" s="179">
        <f t="shared" si="3"/>
        <v>-52</v>
      </c>
      <c r="Z14" s="180">
        <v>493</v>
      </c>
      <c r="AA14" s="180">
        <v>444</v>
      </c>
      <c r="AB14" s="182">
        <f t="shared" si="4"/>
        <v>90.06085192697769</v>
      </c>
      <c r="AC14" s="179">
        <f t="shared" si="5"/>
        <v>-49</v>
      </c>
      <c r="AD14" s="180">
        <v>79</v>
      </c>
      <c r="AE14" s="181">
        <v>112</v>
      </c>
      <c r="AF14" s="182">
        <f t="shared" si="16"/>
        <v>141.77215189873417</v>
      </c>
      <c r="AG14" s="179">
        <f t="shared" si="6"/>
        <v>33</v>
      </c>
      <c r="AH14" s="180">
        <v>14</v>
      </c>
      <c r="AI14" s="180">
        <v>19</v>
      </c>
      <c r="AJ14" s="189">
        <f t="shared" si="17"/>
        <v>135.71428571428572</v>
      </c>
      <c r="AK14" s="184">
        <f t="shared" si="18"/>
        <v>5</v>
      </c>
      <c r="AL14" s="194">
        <v>30</v>
      </c>
      <c r="AM14" s="194">
        <v>32</v>
      </c>
      <c r="AN14" s="195">
        <f t="shared" si="19"/>
        <v>106.7</v>
      </c>
      <c r="AO14" s="196">
        <f t="shared" si="20"/>
        <v>2</v>
      </c>
      <c r="AP14" s="191">
        <v>50</v>
      </c>
      <c r="AQ14" s="180">
        <v>56</v>
      </c>
      <c r="AR14" s="189">
        <f t="shared" si="21"/>
        <v>112</v>
      </c>
      <c r="AS14" s="184">
        <f t="shared" si="22"/>
        <v>6</v>
      </c>
      <c r="AT14" s="180">
        <v>409</v>
      </c>
      <c r="AU14" s="180">
        <v>379</v>
      </c>
      <c r="AV14" s="189">
        <f t="shared" si="23"/>
        <v>92.66503667481662</v>
      </c>
      <c r="AW14" s="184">
        <f t="shared" si="24"/>
        <v>-30</v>
      </c>
      <c r="AX14" s="180">
        <v>317</v>
      </c>
      <c r="AY14" s="180">
        <v>291</v>
      </c>
      <c r="AZ14" s="189">
        <f t="shared" si="25"/>
        <v>91.7981072555205</v>
      </c>
      <c r="BA14" s="184">
        <f t="shared" si="26"/>
        <v>-26</v>
      </c>
      <c r="BB14" s="202">
        <v>1096</v>
      </c>
      <c r="BC14" s="180">
        <v>1139</v>
      </c>
      <c r="BD14" s="184">
        <f t="shared" si="7"/>
        <v>43</v>
      </c>
      <c r="BE14" s="180">
        <v>6</v>
      </c>
      <c r="BF14" s="180">
        <v>2</v>
      </c>
      <c r="BG14" s="189">
        <f t="shared" si="27"/>
        <v>33.3</v>
      </c>
      <c r="BH14" s="184">
        <f t="shared" si="28"/>
        <v>-4</v>
      </c>
      <c r="BI14" s="180">
        <v>3</v>
      </c>
    </row>
    <row r="15" spans="1:61" s="12" customFormat="1" ht="18" customHeight="1">
      <c r="A15" s="150" t="s">
        <v>95</v>
      </c>
      <c r="B15" s="180">
        <v>646</v>
      </c>
      <c r="C15" s="181">
        <v>527</v>
      </c>
      <c r="D15" s="183">
        <f t="shared" si="8"/>
        <v>81.57894736842105</v>
      </c>
      <c r="E15" s="184">
        <f t="shared" si="9"/>
        <v>-119</v>
      </c>
      <c r="F15" s="180">
        <v>145</v>
      </c>
      <c r="G15" s="180">
        <v>104</v>
      </c>
      <c r="H15" s="183">
        <f t="shared" si="10"/>
        <v>71.72413793103448</v>
      </c>
      <c r="I15" s="184">
        <f t="shared" si="11"/>
        <v>-41</v>
      </c>
      <c r="J15" s="180">
        <v>28</v>
      </c>
      <c r="K15" s="180">
        <v>56</v>
      </c>
      <c r="L15" s="183">
        <f t="shared" si="12"/>
        <v>200</v>
      </c>
      <c r="M15" s="184">
        <f t="shared" si="13"/>
        <v>28</v>
      </c>
      <c r="N15" s="187">
        <v>10</v>
      </c>
      <c r="O15" s="180">
        <v>40</v>
      </c>
      <c r="P15" s="189" t="s">
        <v>148</v>
      </c>
      <c r="Q15" s="201">
        <f t="shared" si="1"/>
        <v>30</v>
      </c>
      <c r="R15" s="180">
        <v>52</v>
      </c>
      <c r="S15" s="187">
        <v>110</v>
      </c>
      <c r="T15" s="189">
        <f t="shared" si="14"/>
        <v>211.53846153846155</v>
      </c>
      <c r="U15" s="184">
        <f t="shared" si="15"/>
        <v>58</v>
      </c>
      <c r="V15" s="180">
        <v>772</v>
      </c>
      <c r="W15" s="180">
        <v>583</v>
      </c>
      <c r="X15" s="182">
        <f t="shared" si="2"/>
        <v>75.51813471502591</v>
      </c>
      <c r="Y15" s="179">
        <f t="shared" si="3"/>
        <v>-189</v>
      </c>
      <c r="Z15" s="180">
        <v>612</v>
      </c>
      <c r="AA15" s="180">
        <v>486</v>
      </c>
      <c r="AB15" s="182">
        <f t="shared" si="4"/>
        <v>79.41176470588235</v>
      </c>
      <c r="AC15" s="179">
        <f t="shared" si="5"/>
        <v>-126</v>
      </c>
      <c r="AD15" s="180">
        <v>104</v>
      </c>
      <c r="AE15" s="181">
        <v>42</v>
      </c>
      <c r="AF15" s="182">
        <f t="shared" si="16"/>
        <v>40.38461538461539</v>
      </c>
      <c r="AG15" s="179">
        <f t="shared" si="6"/>
        <v>-62</v>
      </c>
      <c r="AH15" s="180">
        <v>30</v>
      </c>
      <c r="AI15" s="180">
        <v>141</v>
      </c>
      <c r="AJ15" s="189">
        <f t="shared" si="17"/>
        <v>470</v>
      </c>
      <c r="AK15" s="184">
        <f t="shared" si="18"/>
        <v>111</v>
      </c>
      <c r="AL15" s="194">
        <v>21</v>
      </c>
      <c r="AM15" s="194">
        <v>31</v>
      </c>
      <c r="AN15" s="195">
        <f t="shared" si="19"/>
        <v>147.6</v>
      </c>
      <c r="AO15" s="196">
        <f t="shared" si="20"/>
        <v>10</v>
      </c>
      <c r="AP15" s="191">
        <v>45</v>
      </c>
      <c r="AQ15" s="180">
        <v>66</v>
      </c>
      <c r="AR15" s="189">
        <f t="shared" si="21"/>
        <v>146.7</v>
      </c>
      <c r="AS15" s="184">
        <f t="shared" si="22"/>
        <v>21</v>
      </c>
      <c r="AT15" s="180">
        <v>570</v>
      </c>
      <c r="AU15" s="180">
        <v>469</v>
      </c>
      <c r="AV15" s="189">
        <f t="shared" si="23"/>
        <v>82.28070175438596</v>
      </c>
      <c r="AW15" s="184">
        <f t="shared" si="24"/>
        <v>-101</v>
      </c>
      <c r="AX15" s="180">
        <v>492</v>
      </c>
      <c r="AY15" s="180">
        <v>400</v>
      </c>
      <c r="AZ15" s="189">
        <f t="shared" si="25"/>
        <v>81.30081300813008</v>
      </c>
      <c r="BA15" s="184">
        <f t="shared" si="26"/>
        <v>-92</v>
      </c>
      <c r="BB15" s="202">
        <v>1227.7</v>
      </c>
      <c r="BC15" s="180">
        <v>1547.7</v>
      </c>
      <c r="BD15" s="184">
        <f t="shared" si="7"/>
        <v>320</v>
      </c>
      <c r="BE15" s="180">
        <v>27</v>
      </c>
      <c r="BF15" s="180">
        <v>20</v>
      </c>
      <c r="BG15" s="189">
        <f t="shared" si="27"/>
        <v>74.1</v>
      </c>
      <c r="BH15" s="184">
        <f t="shared" si="28"/>
        <v>-7</v>
      </c>
      <c r="BI15" s="180">
        <v>7</v>
      </c>
    </row>
    <row r="16" spans="1:61" s="12" customFormat="1" ht="18" customHeight="1">
      <c r="A16" s="150" t="s">
        <v>96</v>
      </c>
      <c r="B16" s="180">
        <v>1405</v>
      </c>
      <c r="C16" s="181">
        <v>1300</v>
      </c>
      <c r="D16" s="183">
        <f t="shared" si="8"/>
        <v>92.52669039145907</v>
      </c>
      <c r="E16" s="184">
        <f t="shared" si="9"/>
        <v>-105</v>
      </c>
      <c r="F16" s="180">
        <v>466</v>
      </c>
      <c r="G16" s="180">
        <v>345</v>
      </c>
      <c r="H16" s="183">
        <f t="shared" si="10"/>
        <v>74.0343347639485</v>
      </c>
      <c r="I16" s="184">
        <f t="shared" si="11"/>
        <v>-121</v>
      </c>
      <c r="J16" s="180">
        <v>81</v>
      </c>
      <c r="K16" s="180">
        <v>95</v>
      </c>
      <c r="L16" s="183">
        <f t="shared" si="12"/>
        <v>117.28395061728396</v>
      </c>
      <c r="M16" s="184">
        <f t="shared" si="13"/>
        <v>14</v>
      </c>
      <c r="N16" s="187">
        <v>28</v>
      </c>
      <c r="O16" s="180">
        <v>12</v>
      </c>
      <c r="P16" s="189">
        <f>O16/N16*100</f>
        <v>42.857142857142854</v>
      </c>
      <c r="Q16" s="201">
        <f t="shared" si="1"/>
        <v>-16</v>
      </c>
      <c r="R16" s="180">
        <v>42</v>
      </c>
      <c r="S16" s="187">
        <v>48</v>
      </c>
      <c r="T16" s="189">
        <f t="shared" si="14"/>
        <v>114.28571428571428</v>
      </c>
      <c r="U16" s="184">
        <f t="shared" si="15"/>
        <v>6</v>
      </c>
      <c r="V16" s="180">
        <v>1609</v>
      </c>
      <c r="W16" s="180">
        <v>1267</v>
      </c>
      <c r="X16" s="182">
        <f t="shared" si="2"/>
        <v>78.74456183965196</v>
      </c>
      <c r="Y16" s="179">
        <f t="shared" si="3"/>
        <v>-342</v>
      </c>
      <c r="Z16" s="180">
        <v>1241</v>
      </c>
      <c r="AA16" s="180">
        <v>1123</v>
      </c>
      <c r="AB16" s="182">
        <f t="shared" si="4"/>
        <v>90.49153908138598</v>
      </c>
      <c r="AC16" s="179">
        <f t="shared" si="5"/>
        <v>-118</v>
      </c>
      <c r="AD16" s="180">
        <v>148</v>
      </c>
      <c r="AE16" s="181">
        <v>18</v>
      </c>
      <c r="AF16" s="182">
        <f t="shared" si="16"/>
        <v>12.162162162162163</v>
      </c>
      <c r="AG16" s="179">
        <f t="shared" si="6"/>
        <v>-130</v>
      </c>
      <c r="AH16" s="180">
        <v>44</v>
      </c>
      <c r="AI16" s="180">
        <v>16</v>
      </c>
      <c r="AJ16" s="189">
        <f t="shared" si="17"/>
        <v>36.36363636363637</v>
      </c>
      <c r="AK16" s="184">
        <f t="shared" si="18"/>
        <v>-28</v>
      </c>
      <c r="AL16" s="194">
        <v>42</v>
      </c>
      <c r="AM16" s="194">
        <v>54</v>
      </c>
      <c r="AN16" s="195">
        <f t="shared" si="19"/>
        <v>128.6</v>
      </c>
      <c r="AO16" s="196">
        <f t="shared" si="20"/>
        <v>12</v>
      </c>
      <c r="AP16" s="191">
        <v>94</v>
      </c>
      <c r="AQ16" s="180">
        <v>94</v>
      </c>
      <c r="AR16" s="189">
        <f t="shared" si="21"/>
        <v>100</v>
      </c>
      <c r="AS16" s="184">
        <f t="shared" si="22"/>
        <v>0</v>
      </c>
      <c r="AT16" s="180">
        <v>1143</v>
      </c>
      <c r="AU16" s="180">
        <v>1135</v>
      </c>
      <c r="AV16" s="189">
        <f t="shared" si="23"/>
        <v>99.30008748906387</v>
      </c>
      <c r="AW16" s="184">
        <f t="shared" si="24"/>
        <v>-8</v>
      </c>
      <c r="AX16" s="180">
        <v>884</v>
      </c>
      <c r="AY16" s="180">
        <v>878</v>
      </c>
      <c r="AZ16" s="189">
        <f t="shared" si="25"/>
        <v>99.3212669683258</v>
      </c>
      <c r="BA16" s="184">
        <f t="shared" si="26"/>
        <v>-6</v>
      </c>
      <c r="BB16" s="202">
        <v>1234.2</v>
      </c>
      <c r="BC16" s="180">
        <v>1646.3</v>
      </c>
      <c r="BD16" s="184">
        <f t="shared" si="7"/>
        <v>412.0999999999999</v>
      </c>
      <c r="BE16" s="180">
        <v>19</v>
      </c>
      <c r="BF16" s="180">
        <v>19</v>
      </c>
      <c r="BG16" s="189">
        <f t="shared" si="27"/>
        <v>100</v>
      </c>
      <c r="BH16" s="184">
        <f t="shared" si="28"/>
        <v>0</v>
      </c>
      <c r="BI16" s="180">
        <v>11</v>
      </c>
    </row>
    <row r="17" spans="1:61" s="12" customFormat="1" ht="18" customHeight="1">
      <c r="A17" s="150" t="s">
        <v>97</v>
      </c>
      <c r="B17" s="180">
        <v>1177</v>
      </c>
      <c r="C17" s="181">
        <v>1045</v>
      </c>
      <c r="D17" s="183">
        <f t="shared" si="8"/>
        <v>88.78504672897196</v>
      </c>
      <c r="E17" s="184">
        <f t="shared" si="9"/>
        <v>-132</v>
      </c>
      <c r="F17" s="180">
        <v>263</v>
      </c>
      <c r="G17" s="180">
        <v>174</v>
      </c>
      <c r="H17" s="183">
        <f t="shared" si="10"/>
        <v>66.15969581749049</v>
      </c>
      <c r="I17" s="184">
        <f t="shared" si="11"/>
        <v>-89</v>
      </c>
      <c r="J17" s="180">
        <v>94</v>
      </c>
      <c r="K17" s="180">
        <v>108</v>
      </c>
      <c r="L17" s="183">
        <f t="shared" si="12"/>
        <v>114.89361702127661</v>
      </c>
      <c r="M17" s="184">
        <f t="shared" si="13"/>
        <v>14</v>
      </c>
      <c r="N17" s="187">
        <v>36</v>
      </c>
      <c r="O17" s="180">
        <v>35</v>
      </c>
      <c r="P17" s="189">
        <f>O17/N17*100</f>
        <v>97.22222222222221</v>
      </c>
      <c r="Q17" s="201">
        <f t="shared" si="1"/>
        <v>-1</v>
      </c>
      <c r="R17" s="180">
        <v>222</v>
      </c>
      <c r="S17" s="187">
        <v>150</v>
      </c>
      <c r="T17" s="189">
        <f t="shared" si="14"/>
        <v>67.56756756756756</v>
      </c>
      <c r="U17" s="184">
        <f t="shared" si="15"/>
        <v>-72</v>
      </c>
      <c r="V17" s="180">
        <v>1323</v>
      </c>
      <c r="W17" s="180">
        <v>1199</v>
      </c>
      <c r="X17" s="182">
        <f t="shared" si="2"/>
        <v>90.62736205593347</v>
      </c>
      <c r="Y17" s="179">
        <f t="shared" si="3"/>
        <v>-124</v>
      </c>
      <c r="Z17" s="180">
        <v>1104</v>
      </c>
      <c r="AA17" s="180">
        <v>954</v>
      </c>
      <c r="AB17" s="182">
        <f t="shared" si="4"/>
        <v>86.41304347826086</v>
      </c>
      <c r="AC17" s="179">
        <f t="shared" si="5"/>
        <v>-150</v>
      </c>
      <c r="AD17" s="180">
        <v>77</v>
      </c>
      <c r="AE17" s="181">
        <v>129</v>
      </c>
      <c r="AF17" s="182">
        <f t="shared" si="16"/>
        <v>167.53246753246754</v>
      </c>
      <c r="AG17" s="179">
        <f t="shared" si="6"/>
        <v>52</v>
      </c>
      <c r="AH17" s="180">
        <v>14</v>
      </c>
      <c r="AI17" s="180">
        <v>21</v>
      </c>
      <c r="AJ17" s="189">
        <f t="shared" si="17"/>
        <v>150</v>
      </c>
      <c r="AK17" s="184">
        <f t="shared" si="18"/>
        <v>7</v>
      </c>
      <c r="AL17" s="194">
        <v>73</v>
      </c>
      <c r="AM17" s="194">
        <v>61</v>
      </c>
      <c r="AN17" s="195">
        <f t="shared" si="19"/>
        <v>83.6</v>
      </c>
      <c r="AO17" s="196">
        <f t="shared" si="20"/>
        <v>-12</v>
      </c>
      <c r="AP17" s="191">
        <v>197</v>
      </c>
      <c r="AQ17" s="180">
        <v>156</v>
      </c>
      <c r="AR17" s="189">
        <f t="shared" si="21"/>
        <v>79.2</v>
      </c>
      <c r="AS17" s="184">
        <f t="shared" si="22"/>
        <v>-41</v>
      </c>
      <c r="AT17" s="180">
        <v>1004</v>
      </c>
      <c r="AU17" s="180">
        <v>900</v>
      </c>
      <c r="AV17" s="189">
        <f t="shared" si="23"/>
        <v>89.64143426294821</v>
      </c>
      <c r="AW17" s="184">
        <f t="shared" si="24"/>
        <v>-104</v>
      </c>
      <c r="AX17" s="180">
        <v>877</v>
      </c>
      <c r="AY17" s="180">
        <v>802</v>
      </c>
      <c r="AZ17" s="189">
        <f t="shared" si="25"/>
        <v>91.44811858608894</v>
      </c>
      <c r="BA17" s="184">
        <f t="shared" si="26"/>
        <v>-75</v>
      </c>
      <c r="BB17" s="202">
        <v>2040.9</v>
      </c>
      <c r="BC17" s="180">
        <v>2383.2</v>
      </c>
      <c r="BD17" s="184">
        <f t="shared" si="7"/>
        <v>342.2999999999997</v>
      </c>
      <c r="BE17" s="180">
        <v>100</v>
      </c>
      <c r="BF17" s="180">
        <v>59</v>
      </c>
      <c r="BG17" s="189">
        <f t="shared" si="27"/>
        <v>59</v>
      </c>
      <c r="BH17" s="184">
        <f t="shared" si="28"/>
        <v>-41</v>
      </c>
      <c r="BI17" s="180">
        <v>46</v>
      </c>
    </row>
    <row r="18" spans="1:61" s="12" customFormat="1" ht="18" customHeight="1">
      <c r="A18" s="150" t="s">
        <v>98</v>
      </c>
      <c r="B18" s="180">
        <v>479</v>
      </c>
      <c r="C18" s="181">
        <v>493</v>
      </c>
      <c r="D18" s="183">
        <f t="shared" si="8"/>
        <v>102.92275574112735</v>
      </c>
      <c r="E18" s="184">
        <f t="shared" si="9"/>
        <v>14</v>
      </c>
      <c r="F18" s="180">
        <v>140</v>
      </c>
      <c r="G18" s="180">
        <v>125</v>
      </c>
      <c r="H18" s="183">
        <f t="shared" si="10"/>
        <v>89.28571428571429</v>
      </c>
      <c r="I18" s="184">
        <f t="shared" si="11"/>
        <v>-15</v>
      </c>
      <c r="J18" s="180">
        <v>112</v>
      </c>
      <c r="K18" s="180">
        <v>119</v>
      </c>
      <c r="L18" s="183">
        <f t="shared" si="12"/>
        <v>106.25</v>
      </c>
      <c r="M18" s="184">
        <f t="shared" si="13"/>
        <v>7</v>
      </c>
      <c r="N18" s="187">
        <v>99</v>
      </c>
      <c r="O18" s="180">
        <v>98</v>
      </c>
      <c r="P18" s="189">
        <f>O18/N18*100</f>
        <v>98.98989898989899</v>
      </c>
      <c r="Q18" s="201">
        <f t="shared" si="1"/>
        <v>-1</v>
      </c>
      <c r="R18" s="180">
        <v>29</v>
      </c>
      <c r="S18" s="187">
        <v>29</v>
      </c>
      <c r="T18" s="189">
        <f t="shared" si="14"/>
        <v>100</v>
      </c>
      <c r="U18" s="184">
        <f t="shared" si="15"/>
        <v>0</v>
      </c>
      <c r="V18" s="180">
        <v>694</v>
      </c>
      <c r="W18" s="180">
        <v>627</v>
      </c>
      <c r="X18" s="182">
        <f t="shared" si="2"/>
        <v>90.34582132564842</v>
      </c>
      <c r="Y18" s="179">
        <f t="shared" si="3"/>
        <v>-67</v>
      </c>
      <c r="Z18" s="180">
        <v>455</v>
      </c>
      <c r="AA18" s="180">
        <v>475</v>
      </c>
      <c r="AB18" s="182">
        <f t="shared" si="4"/>
        <v>104.39560439560441</v>
      </c>
      <c r="AC18" s="179">
        <f t="shared" si="5"/>
        <v>20</v>
      </c>
      <c r="AD18" s="180">
        <v>0</v>
      </c>
      <c r="AE18" s="181">
        <v>11</v>
      </c>
      <c r="AF18" s="182"/>
      <c r="AG18" s="179">
        <f t="shared" si="6"/>
        <v>11</v>
      </c>
      <c r="AH18" s="180">
        <v>9</v>
      </c>
      <c r="AI18" s="180">
        <v>7</v>
      </c>
      <c r="AJ18" s="189">
        <f t="shared" si="17"/>
        <v>77.77777777777779</v>
      </c>
      <c r="AK18" s="184">
        <f t="shared" si="18"/>
        <v>-2</v>
      </c>
      <c r="AL18" s="194">
        <v>54</v>
      </c>
      <c r="AM18" s="194">
        <v>41</v>
      </c>
      <c r="AN18" s="195">
        <f t="shared" si="19"/>
        <v>75.9</v>
      </c>
      <c r="AO18" s="196">
        <f t="shared" si="20"/>
        <v>-13</v>
      </c>
      <c r="AP18" s="191">
        <v>133</v>
      </c>
      <c r="AQ18" s="180">
        <v>130</v>
      </c>
      <c r="AR18" s="189">
        <f t="shared" si="21"/>
        <v>97.7</v>
      </c>
      <c r="AS18" s="184">
        <f t="shared" si="22"/>
        <v>-3</v>
      </c>
      <c r="AT18" s="180">
        <v>410</v>
      </c>
      <c r="AU18" s="180">
        <v>446</v>
      </c>
      <c r="AV18" s="189">
        <f t="shared" si="23"/>
        <v>108.78048780487805</v>
      </c>
      <c r="AW18" s="184">
        <f t="shared" si="24"/>
        <v>36</v>
      </c>
      <c r="AX18" s="180">
        <v>353</v>
      </c>
      <c r="AY18" s="180">
        <v>352</v>
      </c>
      <c r="AZ18" s="189">
        <f t="shared" si="25"/>
        <v>99.71671388101983</v>
      </c>
      <c r="BA18" s="184">
        <f t="shared" si="26"/>
        <v>-1</v>
      </c>
      <c r="BB18" s="202">
        <v>1690.3</v>
      </c>
      <c r="BC18" s="180">
        <v>2014.6</v>
      </c>
      <c r="BD18" s="184">
        <f t="shared" si="7"/>
        <v>324.29999999999995</v>
      </c>
      <c r="BE18" s="180">
        <v>25</v>
      </c>
      <c r="BF18" s="180">
        <v>14</v>
      </c>
      <c r="BG18" s="189">
        <f t="shared" si="27"/>
        <v>56</v>
      </c>
      <c r="BH18" s="184">
        <f t="shared" si="28"/>
        <v>-11</v>
      </c>
      <c r="BI18" s="180">
        <v>123</v>
      </c>
    </row>
    <row r="19" spans="1:61" s="12" customFormat="1" ht="18" customHeight="1">
      <c r="A19" s="150" t="s">
        <v>99</v>
      </c>
      <c r="B19" s="180">
        <v>369</v>
      </c>
      <c r="C19" s="181">
        <v>335</v>
      </c>
      <c r="D19" s="183">
        <f t="shared" si="8"/>
        <v>90.78590785907859</v>
      </c>
      <c r="E19" s="184">
        <f t="shared" si="9"/>
        <v>-34</v>
      </c>
      <c r="F19" s="180">
        <v>57</v>
      </c>
      <c r="G19" s="180">
        <v>76</v>
      </c>
      <c r="H19" s="183">
        <f t="shared" si="10"/>
        <v>133.33333333333331</v>
      </c>
      <c r="I19" s="184">
        <f t="shared" si="11"/>
        <v>19</v>
      </c>
      <c r="J19" s="180">
        <v>22</v>
      </c>
      <c r="K19" s="180">
        <v>80</v>
      </c>
      <c r="L19" s="183">
        <f t="shared" si="12"/>
        <v>363.6363636363636</v>
      </c>
      <c r="M19" s="184">
        <f t="shared" si="13"/>
        <v>58</v>
      </c>
      <c r="N19" s="187">
        <v>6</v>
      </c>
      <c r="O19" s="180">
        <v>61</v>
      </c>
      <c r="P19" s="189" t="s">
        <v>149</v>
      </c>
      <c r="Q19" s="201">
        <f t="shared" si="1"/>
        <v>55</v>
      </c>
      <c r="R19" s="180">
        <v>54</v>
      </c>
      <c r="S19" s="187">
        <v>92</v>
      </c>
      <c r="T19" s="189">
        <f t="shared" si="14"/>
        <v>170.37037037037038</v>
      </c>
      <c r="U19" s="184">
        <f t="shared" si="15"/>
        <v>38</v>
      </c>
      <c r="V19" s="180">
        <v>549</v>
      </c>
      <c r="W19" s="180">
        <v>552</v>
      </c>
      <c r="X19" s="182">
        <f t="shared" si="2"/>
        <v>100.5464480874317</v>
      </c>
      <c r="Y19" s="179">
        <f t="shared" si="3"/>
        <v>3</v>
      </c>
      <c r="Z19" s="180">
        <v>360</v>
      </c>
      <c r="AA19" s="180">
        <v>322</v>
      </c>
      <c r="AB19" s="182">
        <f t="shared" si="4"/>
        <v>89.44444444444444</v>
      </c>
      <c r="AC19" s="179">
        <f t="shared" si="5"/>
        <v>-38</v>
      </c>
      <c r="AD19" s="180">
        <v>145</v>
      </c>
      <c r="AE19" s="181">
        <v>102</v>
      </c>
      <c r="AF19" s="182">
        <f t="shared" si="16"/>
        <v>70.34482758620689</v>
      </c>
      <c r="AG19" s="179">
        <f t="shared" si="6"/>
        <v>-43</v>
      </c>
      <c r="AH19" s="180">
        <v>1</v>
      </c>
      <c r="AI19" s="180">
        <v>18</v>
      </c>
      <c r="AJ19" s="189">
        <f t="shared" si="17"/>
        <v>1800</v>
      </c>
      <c r="AK19" s="184">
        <f t="shared" si="18"/>
        <v>17</v>
      </c>
      <c r="AL19" s="194">
        <v>23</v>
      </c>
      <c r="AM19" s="194">
        <v>22</v>
      </c>
      <c r="AN19" s="195">
        <f t="shared" si="19"/>
        <v>95.7</v>
      </c>
      <c r="AO19" s="196">
        <f t="shared" si="20"/>
        <v>-1</v>
      </c>
      <c r="AP19" s="191">
        <v>86</v>
      </c>
      <c r="AQ19" s="180">
        <v>92</v>
      </c>
      <c r="AR19" s="189">
        <f t="shared" si="21"/>
        <v>107</v>
      </c>
      <c r="AS19" s="184">
        <f t="shared" si="22"/>
        <v>6</v>
      </c>
      <c r="AT19" s="180">
        <v>323</v>
      </c>
      <c r="AU19" s="180">
        <v>301</v>
      </c>
      <c r="AV19" s="189">
        <f t="shared" si="23"/>
        <v>93.18885448916409</v>
      </c>
      <c r="AW19" s="184">
        <f t="shared" si="24"/>
        <v>-22</v>
      </c>
      <c r="AX19" s="180">
        <v>305</v>
      </c>
      <c r="AY19" s="180">
        <v>265</v>
      </c>
      <c r="AZ19" s="189">
        <f t="shared" si="25"/>
        <v>86.88524590163934</v>
      </c>
      <c r="BA19" s="184">
        <f t="shared" si="26"/>
        <v>-40</v>
      </c>
      <c r="BB19" s="202">
        <v>1445.7</v>
      </c>
      <c r="BC19" s="180">
        <v>1998.9</v>
      </c>
      <c r="BD19" s="184">
        <f t="shared" si="7"/>
        <v>553.2</v>
      </c>
      <c r="BE19" s="180">
        <v>69</v>
      </c>
      <c r="BF19" s="180">
        <v>19</v>
      </c>
      <c r="BG19" s="189">
        <f t="shared" si="27"/>
        <v>27.5</v>
      </c>
      <c r="BH19" s="184">
        <f t="shared" si="28"/>
        <v>-50</v>
      </c>
      <c r="BI19" s="180">
        <v>27</v>
      </c>
    </row>
    <row r="20" spans="1:61" s="152" customFormat="1" ht="18" customHeight="1">
      <c r="A20" s="151" t="s">
        <v>100</v>
      </c>
      <c r="B20" s="180">
        <v>814</v>
      </c>
      <c r="C20" s="181">
        <v>702</v>
      </c>
      <c r="D20" s="183">
        <f t="shared" si="8"/>
        <v>86.24078624078624</v>
      </c>
      <c r="E20" s="184">
        <f t="shared" si="9"/>
        <v>-112</v>
      </c>
      <c r="F20" s="180">
        <v>187</v>
      </c>
      <c r="G20" s="180">
        <v>120</v>
      </c>
      <c r="H20" s="183">
        <f t="shared" si="10"/>
        <v>64.1711229946524</v>
      </c>
      <c r="I20" s="184">
        <f t="shared" si="11"/>
        <v>-67</v>
      </c>
      <c r="J20" s="180">
        <v>110</v>
      </c>
      <c r="K20" s="180">
        <v>101</v>
      </c>
      <c r="L20" s="183">
        <f t="shared" si="12"/>
        <v>91.81818181818183</v>
      </c>
      <c r="M20" s="184">
        <f t="shared" si="13"/>
        <v>-9</v>
      </c>
      <c r="N20" s="187">
        <v>64</v>
      </c>
      <c r="O20" s="180">
        <v>64</v>
      </c>
      <c r="P20" s="189">
        <f aca="true" t="shared" si="29" ref="P20:P29">O20/N20*100</f>
        <v>100</v>
      </c>
      <c r="Q20" s="201">
        <f t="shared" si="1"/>
        <v>0</v>
      </c>
      <c r="R20" s="180">
        <v>74</v>
      </c>
      <c r="S20" s="187">
        <v>48</v>
      </c>
      <c r="T20" s="189">
        <f t="shared" si="14"/>
        <v>64.86486486486487</v>
      </c>
      <c r="U20" s="184">
        <f t="shared" si="15"/>
        <v>-26</v>
      </c>
      <c r="V20" s="180">
        <v>1032</v>
      </c>
      <c r="W20" s="180">
        <v>903</v>
      </c>
      <c r="X20" s="182">
        <f t="shared" si="2"/>
        <v>87.5</v>
      </c>
      <c r="Y20" s="179">
        <f t="shared" si="3"/>
        <v>-129</v>
      </c>
      <c r="Z20" s="180">
        <v>786</v>
      </c>
      <c r="AA20" s="180">
        <v>666</v>
      </c>
      <c r="AB20" s="182">
        <f t="shared" si="4"/>
        <v>84.7328244274809</v>
      </c>
      <c r="AC20" s="179">
        <f t="shared" si="5"/>
        <v>-120</v>
      </c>
      <c r="AD20" s="180">
        <v>145</v>
      </c>
      <c r="AE20" s="181">
        <v>121</v>
      </c>
      <c r="AF20" s="182">
        <f t="shared" si="16"/>
        <v>83.44827586206897</v>
      </c>
      <c r="AG20" s="179">
        <f t="shared" si="6"/>
        <v>-24</v>
      </c>
      <c r="AH20" s="180">
        <v>40</v>
      </c>
      <c r="AI20" s="180">
        <v>45</v>
      </c>
      <c r="AJ20" s="189">
        <f t="shared" si="17"/>
        <v>112.5</v>
      </c>
      <c r="AK20" s="184">
        <f t="shared" si="18"/>
        <v>5</v>
      </c>
      <c r="AL20" s="194">
        <v>60</v>
      </c>
      <c r="AM20" s="194">
        <v>51</v>
      </c>
      <c r="AN20" s="195">
        <f t="shared" si="19"/>
        <v>85</v>
      </c>
      <c r="AO20" s="196">
        <f t="shared" si="20"/>
        <v>-9</v>
      </c>
      <c r="AP20" s="191">
        <v>118</v>
      </c>
      <c r="AQ20" s="180">
        <v>119</v>
      </c>
      <c r="AR20" s="189">
        <f t="shared" si="21"/>
        <v>100.8</v>
      </c>
      <c r="AS20" s="184">
        <f t="shared" si="22"/>
        <v>1</v>
      </c>
      <c r="AT20" s="180">
        <v>680</v>
      </c>
      <c r="AU20" s="180">
        <v>577</v>
      </c>
      <c r="AV20" s="189">
        <f t="shared" si="23"/>
        <v>84.85294117647058</v>
      </c>
      <c r="AW20" s="184">
        <f t="shared" si="24"/>
        <v>-103</v>
      </c>
      <c r="AX20" s="180">
        <v>500</v>
      </c>
      <c r="AY20" s="180">
        <v>425</v>
      </c>
      <c r="AZ20" s="189">
        <f t="shared" si="25"/>
        <v>85</v>
      </c>
      <c r="BA20" s="184">
        <f t="shared" si="26"/>
        <v>-75</v>
      </c>
      <c r="BB20" s="202">
        <v>1400.4</v>
      </c>
      <c r="BC20" s="180">
        <v>1786.4</v>
      </c>
      <c r="BD20" s="184">
        <f t="shared" si="7"/>
        <v>386</v>
      </c>
      <c r="BE20" s="180">
        <v>15</v>
      </c>
      <c r="BF20" s="180">
        <v>21</v>
      </c>
      <c r="BG20" s="189">
        <f t="shared" si="27"/>
        <v>140</v>
      </c>
      <c r="BH20" s="184">
        <f t="shared" si="28"/>
        <v>6</v>
      </c>
      <c r="BI20" s="180">
        <v>14</v>
      </c>
    </row>
    <row r="21" spans="1:61" s="12" customFormat="1" ht="18" customHeight="1">
      <c r="A21" s="150" t="s">
        <v>101</v>
      </c>
      <c r="B21" s="180">
        <v>940</v>
      </c>
      <c r="C21" s="181">
        <v>1013</v>
      </c>
      <c r="D21" s="183">
        <f t="shared" si="8"/>
        <v>107.7659574468085</v>
      </c>
      <c r="E21" s="184">
        <f t="shared" si="9"/>
        <v>73</v>
      </c>
      <c r="F21" s="180">
        <v>324</v>
      </c>
      <c r="G21" s="180">
        <v>282</v>
      </c>
      <c r="H21" s="183">
        <f t="shared" si="10"/>
        <v>87.03703703703704</v>
      </c>
      <c r="I21" s="184">
        <f t="shared" si="11"/>
        <v>-42</v>
      </c>
      <c r="J21" s="180">
        <v>159</v>
      </c>
      <c r="K21" s="180">
        <v>128</v>
      </c>
      <c r="L21" s="183">
        <f t="shared" si="12"/>
        <v>80.50314465408806</v>
      </c>
      <c r="M21" s="184">
        <f t="shared" si="13"/>
        <v>-31</v>
      </c>
      <c r="N21" s="187">
        <v>109</v>
      </c>
      <c r="O21" s="180">
        <v>66</v>
      </c>
      <c r="P21" s="189">
        <f t="shared" si="29"/>
        <v>60.550458715596335</v>
      </c>
      <c r="Q21" s="201">
        <f t="shared" si="1"/>
        <v>-43</v>
      </c>
      <c r="R21" s="180">
        <v>46</v>
      </c>
      <c r="S21" s="187">
        <v>68</v>
      </c>
      <c r="T21" s="189">
        <f t="shared" si="14"/>
        <v>147.82608695652172</v>
      </c>
      <c r="U21" s="184">
        <f t="shared" si="15"/>
        <v>22</v>
      </c>
      <c r="V21" s="180">
        <v>1217</v>
      </c>
      <c r="W21" s="180">
        <v>1331</v>
      </c>
      <c r="X21" s="182">
        <f t="shared" si="2"/>
        <v>109.36729663105997</v>
      </c>
      <c r="Y21" s="179">
        <f t="shared" si="3"/>
        <v>114</v>
      </c>
      <c r="Z21" s="180">
        <v>884</v>
      </c>
      <c r="AA21" s="180">
        <v>936</v>
      </c>
      <c r="AB21" s="182">
        <f t="shared" si="4"/>
        <v>105.88235294117648</v>
      </c>
      <c r="AC21" s="179">
        <f t="shared" si="5"/>
        <v>52</v>
      </c>
      <c r="AD21" s="180">
        <v>145</v>
      </c>
      <c r="AE21" s="181">
        <v>192</v>
      </c>
      <c r="AF21" s="182">
        <f t="shared" si="16"/>
        <v>132.41379310344828</v>
      </c>
      <c r="AG21" s="179">
        <f t="shared" si="6"/>
        <v>47</v>
      </c>
      <c r="AH21" s="180">
        <v>63</v>
      </c>
      <c r="AI21" s="180">
        <v>76</v>
      </c>
      <c r="AJ21" s="189">
        <f t="shared" si="17"/>
        <v>120.63492063492063</v>
      </c>
      <c r="AK21" s="184">
        <f t="shared" si="18"/>
        <v>13</v>
      </c>
      <c r="AL21" s="194">
        <v>94</v>
      </c>
      <c r="AM21" s="194">
        <v>75</v>
      </c>
      <c r="AN21" s="195">
        <f t="shared" si="19"/>
        <v>79.8</v>
      </c>
      <c r="AO21" s="196">
        <f t="shared" si="20"/>
        <v>-19</v>
      </c>
      <c r="AP21" s="191">
        <v>206</v>
      </c>
      <c r="AQ21" s="180">
        <v>204</v>
      </c>
      <c r="AR21" s="189">
        <f t="shared" si="21"/>
        <v>99</v>
      </c>
      <c r="AS21" s="184">
        <f t="shared" si="22"/>
        <v>-2</v>
      </c>
      <c r="AT21" s="180">
        <v>834</v>
      </c>
      <c r="AU21" s="180">
        <v>880</v>
      </c>
      <c r="AV21" s="189">
        <f t="shared" si="23"/>
        <v>105.51558752997603</v>
      </c>
      <c r="AW21" s="184">
        <f t="shared" si="24"/>
        <v>46</v>
      </c>
      <c r="AX21" s="180">
        <v>741</v>
      </c>
      <c r="AY21" s="180">
        <v>772</v>
      </c>
      <c r="AZ21" s="189">
        <f t="shared" si="25"/>
        <v>104.18353576248313</v>
      </c>
      <c r="BA21" s="184">
        <f t="shared" si="26"/>
        <v>31</v>
      </c>
      <c r="BB21" s="202">
        <v>1925.8</v>
      </c>
      <c r="BC21" s="180">
        <v>2373.4</v>
      </c>
      <c r="BD21" s="184">
        <f t="shared" si="7"/>
        <v>447.60000000000014</v>
      </c>
      <c r="BE21" s="180">
        <v>52</v>
      </c>
      <c r="BF21" s="180">
        <v>79</v>
      </c>
      <c r="BG21" s="189">
        <f t="shared" si="27"/>
        <v>151.9</v>
      </c>
      <c r="BH21" s="184">
        <f t="shared" si="28"/>
        <v>27</v>
      </c>
      <c r="BI21" s="180">
        <v>90</v>
      </c>
    </row>
    <row r="22" spans="1:61" s="12" customFormat="1" ht="18" customHeight="1">
      <c r="A22" s="150" t="s">
        <v>102</v>
      </c>
      <c r="B22" s="180">
        <v>555</v>
      </c>
      <c r="C22" s="181">
        <v>517</v>
      </c>
      <c r="D22" s="183">
        <f t="shared" si="8"/>
        <v>93.15315315315316</v>
      </c>
      <c r="E22" s="184">
        <f t="shared" si="9"/>
        <v>-38</v>
      </c>
      <c r="F22" s="180">
        <v>129</v>
      </c>
      <c r="G22" s="180">
        <v>98</v>
      </c>
      <c r="H22" s="183">
        <f t="shared" si="10"/>
        <v>75.96899224806202</v>
      </c>
      <c r="I22" s="184">
        <f t="shared" si="11"/>
        <v>-31</v>
      </c>
      <c r="J22" s="180">
        <v>26</v>
      </c>
      <c r="K22" s="180">
        <v>54</v>
      </c>
      <c r="L22" s="183">
        <f t="shared" si="12"/>
        <v>207.6923076923077</v>
      </c>
      <c r="M22" s="184">
        <f t="shared" si="13"/>
        <v>28</v>
      </c>
      <c r="N22" s="187">
        <v>14</v>
      </c>
      <c r="O22" s="180">
        <v>29</v>
      </c>
      <c r="P22" s="189">
        <f t="shared" si="29"/>
        <v>207.14285714285717</v>
      </c>
      <c r="Q22" s="201">
        <f t="shared" si="1"/>
        <v>15</v>
      </c>
      <c r="R22" s="180">
        <v>22</v>
      </c>
      <c r="S22" s="187">
        <v>24</v>
      </c>
      <c r="T22" s="189">
        <f t="shared" si="14"/>
        <v>109.09090909090908</v>
      </c>
      <c r="U22" s="184">
        <f t="shared" si="15"/>
        <v>2</v>
      </c>
      <c r="V22" s="180">
        <v>676</v>
      </c>
      <c r="W22" s="180">
        <v>692</v>
      </c>
      <c r="X22" s="182">
        <f t="shared" si="2"/>
        <v>102.36686390532543</v>
      </c>
      <c r="Y22" s="179">
        <f t="shared" si="3"/>
        <v>16</v>
      </c>
      <c r="Z22" s="180">
        <v>530</v>
      </c>
      <c r="AA22" s="180">
        <v>505</v>
      </c>
      <c r="AB22" s="182">
        <f t="shared" si="4"/>
        <v>95.28301886792453</v>
      </c>
      <c r="AC22" s="179">
        <f t="shared" si="5"/>
        <v>-25</v>
      </c>
      <c r="AD22" s="180">
        <v>106</v>
      </c>
      <c r="AE22" s="181">
        <v>120</v>
      </c>
      <c r="AF22" s="182">
        <f t="shared" si="16"/>
        <v>113.20754716981132</v>
      </c>
      <c r="AG22" s="179">
        <f t="shared" si="6"/>
        <v>14</v>
      </c>
      <c r="AH22" s="180">
        <v>7</v>
      </c>
      <c r="AI22" s="180">
        <v>12</v>
      </c>
      <c r="AJ22" s="189">
        <f t="shared" si="17"/>
        <v>171.42857142857142</v>
      </c>
      <c r="AK22" s="184">
        <f t="shared" si="18"/>
        <v>5</v>
      </c>
      <c r="AL22" s="194">
        <v>19</v>
      </c>
      <c r="AM22" s="194">
        <v>30</v>
      </c>
      <c r="AN22" s="195">
        <f t="shared" si="19"/>
        <v>157.9</v>
      </c>
      <c r="AO22" s="196">
        <f t="shared" si="20"/>
        <v>11</v>
      </c>
      <c r="AP22" s="191">
        <v>27</v>
      </c>
      <c r="AQ22" s="180">
        <v>44</v>
      </c>
      <c r="AR22" s="189">
        <f t="shared" si="21"/>
        <v>163</v>
      </c>
      <c r="AS22" s="184">
        <f t="shared" si="22"/>
        <v>17</v>
      </c>
      <c r="AT22" s="180">
        <v>496</v>
      </c>
      <c r="AU22" s="180">
        <v>452</v>
      </c>
      <c r="AV22" s="189">
        <f t="shared" si="23"/>
        <v>91.12903225806451</v>
      </c>
      <c r="AW22" s="184">
        <f t="shared" si="24"/>
        <v>-44</v>
      </c>
      <c r="AX22" s="180">
        <v>405</v>
      </c>
      <c r="AY22" s="180">
        <v>379</v>
      </c>
      <c r="AZ22" s="189">
        <f t="shared" si="25"/>
        <v>93.58024691358024</v>
      </c>
      <c r="BA22" s="184">
        <f t="shared" si="26"/>
        <v>-26</v>
      </c>
      <c r="BB22" s="202">
        <v>1432.8</v>
      </c>
      <c r="BC22" s="180">
        <v>1818</v>
      </c>
      <c r="BD22" s="184">
        <f t="shared" si="7"/>
        <v>385.20000000000005</v>
      </c>
      <c r="BE22" s="180">
        <v>2</v>
      </c>
      <c r="BF22" s="180">
        <v>2</v>
      </c>
      <c r="BG22" s="189">
        <f t="shared" si="27"/>
        <v>100</v>
      </c>
      <c r="BH22" s="184">
        <f t="shared" si="28"/>
        <v>0</v>
      </c>
      <c r="BI22" s="180">
        <v>9</v>
      </c>
    </row>
    <row r="23" spans="1:61" s="12" customFormat="1" ht="18" customHeight="1">
      <c r="A23" s="150" t="s">
        <v>103</v>
      </c>
      <c r="B23" s="180">
        <v>596</v>
      </c>
      <c r="C23" s="181">
        <v>572</v>
      </c>
      <c r="D23" s="183">
        <f t="shared" si="8"/>
        <v>95.9731543624161</v>
      </c>
      <c r="E23" s="184">
        <f t="shared" si="9"/>
        <v>-24</v>
      </c>
      <c r="F23" s="180">
        <v>135</v>
      </c>
      <c r="G23" s="180">
        <v>116</v>
      </c>
      <c r="H23" s="183">
        <f t="shared" si="10"/>
        <v>85.92592592592592</v>
      </c>
      <c r="I23" s="184">
        <f t="shared" si="11"/>
        <v>-19</v>
      </c>
      <c r="J23" s="180">
        <v>67</v>
      </c>
      <c r="K23" s="180">
        <v>69</v>
      </c>
      <c r="L23" s="183">
        <f t="shared" si="12"/>
        <v>102.98507462686568</v>
      </c>
      <c r="M23" s="184">
        <f t="shared" si="13"/>
        <v>2</v>
      </c>
      <c r="N23" s="187">
        <v>35</v>
      </c>
      <c r="O23" s="180">
        <v>39</v>
      </c>
      <c r="P23" s="189">
        <f t="shared" si="29"/>
        <v>111.42857142857143</v>
      </c>
      <c r="Q23" s="201">
        <f t="shared" si="1"/>
        <v>4</v>
      </c>
      <c r="R23" s="180">
        <v>97</v>
      </c>
      <c r="S23" s="187">
        <v>106</v>
      </c>
      <c r="T23" s="189">
        <f t="shared" si="14"/>
        <v>109.27835051546391</v>
      </c>
      <c r="U23" s="184">
        <f t="shared" si="15"/>
        <v>9</v>
      </c>
      <c r="V23" s="180">
        <v>877</v>
      </c>
      <c r="W23" s="180">
        <v>966</v>
      </c>
      <c r="X23" s="182">
        <f t="shared" si="2"/>
        <v>110.14823261117445</v>
      </c>
      <c r="Y23" s="179">
        <f t="shared" si="3"/>
        <v>89</v>
      </c>
      <c r="Z23" s="180">
        <v>572</v>
      </c>
      <c r="AA23" s="180">
        <v>545</v>
      </c>
      <c r="AB23" s="182">
        <f t="shared" si="4"/>
        <v>95.27972027972028</v>
      </c>
      <c r="AC23" s="179">
        <f t="shared" si="5"/>
        <v>-27</v>
      </c>
      <c r="AD23" s="180">
        <v>24</v>
      </c>
      <c r="AE23" s="181">
        <v>89</v>
      </c>
      <c r="AF23" s="182">
        <f t="shared" si="16"/>
        <v>370.83333333333337</v>
      </c>
      <c r="AG23" s="179">
        <f t="shared" si="6"/>
        <v>65</v>
      </c>
      <c r="AH23" s="180">
        <v>21</v>
      </c>
      <c r="AI23" s="180">
        <v>65</v>
      </c>
      <c r="AJ23" s="189">
        <f t="shared" si="17"/>
        <v>309.5238095238095</v>
      </c>
      <c r="AK23" s="184">
        <f t="shared" si="18"/>
        <v>44</v>
      </c>
      <c r="AL23" s="194">
        <v>37</v>
      </c>
      <c r="AM23" s="194">
        <v>50</v>
      </c>
      <c r="AN23" s="195">
        <f t="shared" si="19"/>
        <v>135.1</v>
      </c>
      <c r="AO23" s="196">
        <f t="shared" si="20"/>
        <v>13</v>
      </c>
      <c r="AP23" s="191">
        <v>69</v>
      </c>
      <c r="AQ23" s="180">
        <v>74</v>
      </c>
      <c r="AR23" s="189">
        <f t="shared" si="21"/>
        <v>107.2</v>
      </c>
      <c r="AS23" s="184">
        <f t="shared" si="22"/>
        <v>5</v>
      </c>
      <c r="AT23" s="180">
        <v>527</v>
      </c>
      <c r="AU23" s="180">
        <v>496</v>
      </c>
      <c r="AV23" s="189">
        <f t="shared" si="23"/>
        <v>94.11764705882352</v>
      </c>
      <c r="AW23" s="184">
        <f t="shared" si="24"/>
        <v>-31</v>
      </c>
      <c r="AX23" s="180">
        <v>463</v>
      </c>
      <c r="AY23" s="180">
        <v>401</v>
      </c>
      <c r="AZ23" s="189">
        <f t="shared" si="25"/>
        <v>86.60907127429806</v>
      </c>
      <c r="BA23" s="184">
        <f t="shared" si="26"/>
        <v>-62</v>
      </c>
      <c r="BB23" s="202">
        <v>1705</v>
      </c>
      <c r="BC23" s="180">
        <v>2200</v>
      </c>
      <c r="BD23" s="184">
        <f t="shared" si="7"/>
        <v>495</v>
      </c>
      <c r="BE23" s="180">
        <v>22</v>
      </c>
      <c r="BF23" s="180">
        <v>10</v>
      </c>
      <c r="BG23" s="189">
        <f t="shared" si="27"/>
        <v>45.5</v>
      </c>
      <c r="BH23" s="184">
        <f t="shared" si="28"/>
        <v>-12</v>
      </c>
      <c r="BI23" s="180">
        <v>6</v>
      </c>
    </row>
    <row r="24" spans="1:61" s="12" customFormat="1" ht="18" customHeight="1">
      <c r="A24" s="150" t="s">
        <v>104</v>
      </c>
      <c r="B24" s="180">
        <v>799</v>
      </c>
      <c r="C24" s="181">
        <v>784</v>
      </c>
      <c r="D24" s="183">
        <f t="shared" si="8"/>
        <v>98.1226533166458</v>
      </c>
      <c r="E24" s="184">
        <f t="shared" si="9"/>
        <v>-15</v>
      </c>
      <c r="F24" s="180">
        <v>207</v>
      </c>
      <c r="G24" s="180">
        <v>180</v>
      </c>
      <c r="H24" s="183">
        <f t="shared" si="10"/>
        <v>86.95652173913044</v>
      </c>
      <c r="I24" s="184">
        <f t="shared" si="11"/>
        <v>-27</v>
      </c>
      <c r="J24" s="180">
        <v>55</v>
      </c>
      <c r="K24" s="180">
        <v>49</v>
      </c>
      <c r="L24" s="183">
        <f t="shared" si="12"/>
        <v>89.0909090909091</v>
      </c>
      <c r="M24" s="184">
        <f t="shared" si="13"/>
        <v>-6</v>
      </c>
      <c r="N24" s="187">
        <v>27</v>
      </c>
      <c r="O24" s="180">
        <v>20</v>
      </c>
      <c r="P24" s="189">
        <f t="shared" si="29"/>
        <v>74.07407407407408</v>
      </c>
      <c r="Q24" s="201">
        <f t="shared" si="1"/>
        <v>-7</v>
      </c>
      <c r="R24" s="180">
        <v>136</v>
      </c>
      <c r="S24" s="187">
        <v>143</v>
      </c>
      <c r="T24" s="189">
        <f t="shared" si="14"/>
        <v>105.14705882352942</v>
      </c>
      <c r="U24" s="184">
        <f t="shared" si="15"/>
        <v>7</v>
      </c>
      <c r="V24" s="180">
        <v>979</v>
      </c>
      <c r="W24" s="180">
        <v>1004</v>
      </c>
      <c r="X24" s="182">
        <f t="shared" si="2"/>
        <v>102.55362614913177</v>
      </c>
      <c r="Y24" s="179">
        <f t="shared" si="3"/>
        <v>25</v>
      </c>
      <c r="Z24" s="180">
        <v>776</v>
      </c>
      <c r="AA24" s="180">
        <v>733</v>
      </c>
      <c r="AB24" s="182">
        <f t="shared" si="4"/>
        <v>94.45876288659794</v>
      </c>
      <c r="AC24" s="179">
        <f t="shared" si="5"/>
        <v>-43</v>
      </c>
      <c r="AD24" s="180">
        <v>71</v>
      </c>
      <c r="AE24" s="181">
        <v>174</v>
      </c>
      <c r="AF24" s="182">
        <f t="shared" si="16"/>
        <v>245.07042253521126</v>
      </c>
      <c r="AG24" s="179">
        <f t="shared" si="6"/>
        <v>103</v>
      </c>
      <c r="AH24" s="180">
        <v>3</v>
      </c>
      <c r="AI24" s="180">
        <v>0</v>
      </c>
      <c r="AJ24" s="189">
        <f t="shared" si="17"/>
        <v>0</v>
      </c>
      <c r="AK24" s="184">
        <f t="shared" si="18"/>
        <v>-3</v>
      </c>
      <c r="AL24" s="194">
        <v>43</v>
      </c>
      <c r="AM24" s="194">
        <v>35</v>
      </c>
      <c r="AN24" s="195">
        <f t="shared" si="19"/>
        <v>81.4</v>
      </c>
      <c r="AO24" s="196">
        <f t="shared" si="20"/>
        <v>-8</v>
      </c>
      <c r="AP24" s="191">
        <v>152</v>
      </c>
      <c r="AQ24" s="180">
        <v>62</v>
      </c>
      <c r="AR24" s="189">
        <f t="shared" si="21"/>
        <v>40.8</v>
      </c>
      <c r="AS24" s="184">
        <f t="shared" si="22"/>
        <v>-90</v>
      </c>
      <c r="AT24" s="180">
        <v>705</v>
      </c>
      <c r="AU24" s="180">
        <v>701</v>
      </c>
      <c r="AV24" s="189">
        <f t="shared" si="23"/>
        <v>99.43262411347517</v>
      </c>
      <c r="AW24" s="184">
        <f t="shared" si="24"/>
        <v>-4</v>
      </c>
      <c r="AX24" s="180">
        <v>608</v>
      </c>
      <c r="AY24" s="180">
        <v>580</v>
      </c>
      <c r="AZ24" s="189">
        <f t="shared" si="25"/>
        <v>95.39473684210526</v>
      </c>
      <c r="BA24" s="184">
        <f t="shared" si="26"/>
        <v>-28</v>
      </c>
      <c r="BB24" s="202">
        <v>1646.3</v>
      </c>
      <c r="BC24" s="180">
        <v>2239.5</v>
      </c>
      <c r="BD24" s="184">
        <f t="shared" si="7"/>
        <v>593.2</v>
      </c>
      <c r="BE24" s="180">
        <v>95</v>
      </c>
      <c r="BF24" s="180">
        <v>17</v>
      </c>
      <c r="BG24" s="189">
        <f t="shared" si="27"/>
        <v>17.9</v>
      </c>
      <c r="BH24" s="184">
        <f t="shared" si="28"/>
        <v>-78</v>
      </c>
      <c r="BI24" s="180">
        <v>29</v>
      </c>
    </row>
    <row r="25" spans="1:61" s="12" customFormat="1" ht="18" customHeight="1">
      <c r="A25" s="150" t="s">
        <v>105</v>
      </c>
      <c r="B25" s="180">
        <v>887</v>
      </c>
      <c r="C25" s="181">
        <v>865</v>
      </c>
      <c r="D25" s="183">
        <f t="shared" si="8"/>
        <v>97.51972942502819</v>
      </c>
      <c r="E25" s="184">
        <f t="shared" si="9"/>
        <v>-22</v>
      </c>
      <c r="F25" s="180">
        <v>213</v>
      </c>
      <c r="G25" s="180">
        <v>191</v>
      </c>
      <c r="H25" s="183">
        <f t="shared" si="10"/>
        <v>89.67136150234741</v>
      </c>
      <c r="I25" s="184">
        <f t="shared" si="11"/>
        <v>-22</v>
      </c>
      <c r="J25" s="180">
        <v>82</v>
      </c>
      <c r="K25" s="180">
        <v>62</v>
      </c>
      <c r="L25" s="183">
        <f t="shared" si="12"/>
        <v>75.60975609756098</v>
      </c>
      <c r="M25" s="184">
        <f t="shared" si="13"/>
        <v>-20</v>
      </c>
      <c r="N25" s="187">
        <v>51</v>
      </c>
      <c r="O25" s="180">
        <v>18</v>
      </c>
      <c r="P25" s="189">
        <f t="shared" si="29"/>
        <v>35.294117647058826</v>
      </c>
      <c r="Q25" s="201">
        <f t="shared" si="1"/>
        <v>-33</v>
      </c>
      <c r="R25" s="180">
        <v>71</v>
      </c>
      <c r="S25" s="187">
        <v>53</v>
      </c>
      <c r="T25" s="189">
        <f t="shared" si="14"/>
        <v>74.64788732394366</v>
      </c>
      <c r="U25" s="184">
        <f t="shared" si="15"/>
        <v>-18</v>
      </c>
      <c r="V25" s="180">
        <v>936</v>
      </c>
      <c r="W25" s="180">
        <v>997</v>
      </c>
      <c r="X25" s="182">
        <f t="shared" si="2"/>
        <v>106.51709401709401</v>
      </c>
      <c r="Y25" s="179">
        <f t="shared" si="3"/>
        <v>61</v>
      </c>
      <c r="Z25" s="180">
        <v>815</v>
      </c>
      <c r="AA25" s="180">
        <v>804</v>
      </c>
      <c r="AB25" s="182">
        <f t="shared" si="4"/>
        <v>98.65030674846625</v>
      </c>
      <c r="AC25" s="179">
        <f t="shared" si="5"/>
        <v>-11</v>
      </c>
      <c r="AD25" s="180">
        <v>32</v>
      </c>
      <c r="AE25" s="181">
        <v>102</v>
      </c>
      <c r="AF25" s="182">
        <f t="shared" si="16"/>
        <v>318.75</v>
      </c>
      <c r="AG25" s="179">
        <f t="shared" si="6"/>
        <v>70</v>
      </c>
      <c r="AH25" s="180">
        <v>1</v>
      </c>
      <c r="AI25" s="180">
        <v>5</v>
      </c>
      <c r="AJ25" s="189">
        <f t="shared" si="17"/>
        <v>500</v>
      </c>
      <c r="AK25" s="184">
        <f t="shared" si="18"/>
        <v>4</v>
      </c>
      <c r="AL25" s="194">
        <v>63</v>
      </c>
      <c r="AM25" s="194">
        <v>73</v>
      </c>
      <c r="AN25" s="195">
        <f t="shared" si="19"/>
        <v>115.9</v>
      </c>
      <c r="AO25" s="196">
        <f t="shared" si="20"/>
        <v>10</v>
      </c>
      <c r="AP25" s="191">
        <v>173</v>
      </c>
      <c r="AQ25" s="180">
        <v>137</v>
      </c>
      <c r="AR25" s="189">
        <f t="shared" si="21"/>
        <v>79.2</v>
      </c>
      <c r="AS25" s="184">
        <f t="shared" si="22"/>
        <v>-36</v>
      </c>
      <c r="AT25" s="180">
        <v>794</v>
      </c>
      <c r="AU25" s="180">
        <v>765</v>
      </c>
      <c r="AV25" s="189">
        <f t="shared" si="23"/>
        <v>96.34760705289672</v>
      </c>
      <c r="AW25" s="184">
        <f t="shared" si="24"/>
        <v>-29</v>
      </c>
      <c r="AX25" s="180">
        <v>688</v>
      </c>
      <c r="AY25" s="180">
        <v>649</v>
      </c>
      <c r="AZ25" s="189">
        <f t="shared" si="25"/>
        <v>94.3313953488372</v>
      </c>
      <c r="BA25" s="184">
        <f t="shared" si="26"/>
        <v>-39</v>
      </c>
      <c r="BB25" s="202">
        <v>1239</v>
      </c>
      <c r="BC25" s="180">
        <v>1547.6</v>
      </c>
      <c r="BD25" s="184">
        <f t="shared" si="7"/>
        <v>308.5999999999999</v>
      </c>
      <c r="BE25" s="180">
        <v>77</v>
      </c>
      <c r="BF25" s="180">
        <v>56</v>
      </c>
      <c r="BG25" s="189">
        <f t="shared" si="27"/>
        <v>72.7</v>
      </c>
      <c r="BH25" s="184">
        <f t="shared" si="28"/>
        <v>-21</v>
      </c>
      <c r="BI25" s="180">
        <v>20</v>
      </c>
    </row>
    <row r="26" spans="1:61" s="12" customFormat="1" ht="18" customHeight="1">
      <c r="A26" s="150" t="s">
        <v>106</v>
      </c>
      <c r="B26" s="180">
        <v>547</v>
      </c>
      <c r="C26" s="181">
        <v>436</v>
      </c>
      <c r="D26" s="183">
        <f t="shared" si="8"/>
        <v>79.70749542961609</v>
      </c>
      <c r="E26" s="184">
        <f t="shared" si="9"/>
        <v>-111</v>
      </c>
      <c r="F26" s="180">
        <v>157</v>
      </c>
      <c r="G26" s="180">
        <v>125</v>
      </c>
      <c r="H26" s="183">
        <f t="shared" si="10"/>
        <v>79.61783439490446</v>
      </c>
      <c r="I26" s="184">
        <f t="shared" si="11"/>
        <v>-32</v>
      </c>
      <c r="J26" s="180">
        <v>102</v>
      </c>
      <c r="K26" s="180">
        <v>102</v>
      </c>
      <c r="L26" s="183">
        <f t="shared" si="12"/>
        <v>100</v>
      </c>
      <c r="M26" s="184">
        <f t="shared" si="13"/>
        <v>0</v>
      </c>
      <c r="N26" s="187">
        <v>61</v>
      </c>
      <c r="O26" s="180">
        <v>66</v>
      </c>
      <c r="P26" s="189">
        <f t="shared" si="29"/>
        <v>108.19672131147541</v>
      </c>
      <c r="Q26" s="201">
        <f t="shared" si="1"/>
        <v>5</v>
      </c>
      <c r="R26" s="180">
        <v>41</v>
      </c>
      <c r="S26" s="187">
        <v>15</v>
      </c>
      <c r="T26" s="189">
        <f t="shared" si="14"/>
        <v>36.58536585365854</v>
      </c>
      <c r="U26" s="184">
        <f t="shared" si="15"/>
        <v>-26</v>
      </c>
      <c r="V26" s="180">
        <v>754</v>
      </c>
      <c r="W26" s="180">
        <v>834</v>
      </c>
      <c r="X26" s="182">
        <f t="shared" si="2"/>
        <v>110.61007957559681</v>
      </c>
      <c r="Y26" s="179">
        <f t="shared" si="3"/>
        <v>80</v>
      </c>
      <c r="Z26" s="180">
        <v>511</v>
      </c>
      <c r="AA26" s="180">
        <v>414</v>
      </c>
      <c r="AB26" s="182">
        <f t="shared" si="4"/>
        <v>81.01761252446184</v>
      </c>
      <c r="AC26" s="179">
        <f t="shared" si="5"/>
        <v>-97</v>
      </c>
      <c r="AD26" s="180">
        <v>35</v>
      </c>
      <c r="AE26" s="181">
        <v>149</v>
      </c>
      <c r="AF26" s="182">
        <f t="shared" si="16"/>
        <v>425.7142857142857</v>
      </c>
      <c r="AG26" s="179">
        <f t="shared" si="6"/>
        <v>114</v>
      </c>
      <c r="AH26" s="180">
        <v>31</v>
      </c>
      <c r="AI26" s="180">
        <v>75</v>
      </c>
      <c r="AJ26" s="189">
        <f t="shared" si="17"/>
        <v>241.93548387096774</v>
      </c>
      <c r="AK26" s="184">
        <f t="shared" si="18"/>
        <v>44</v>
      </c>
      <c r="AL26" s="194">
        <v>66</v>
      </c>
      <c r="AM26" s="194">
        <v>80</v>
      </c>
      <c r="AN26" s="195">
        <f t="shared" si="19"/>
        <v>121.2</v>
      </c>
      <c r="AO26" s="196">
        <f t="shared" si="20"/>
        <v>14</v>
      </c>
      <c r="AP26" s="191">
        <v>138</v>
      </c>
      <c r="AQ26" s="180">
        <v>172</v>
      </c>
      <c r="AR26" s="189">
        <f t="shared" si="21"/>
        <v>124.6</v>
      </c>
      <c r="AS26" s="184">
        <f t="shared" si="22"/>
        <v>34</v>
      </c>
      <c r="AT26" s="180">
        <v>446</v>
      </c>
      <c r="AU26" s="180">
        <v>337</v>
      </c>
      <c r="AV26" s="189">
        <f t="shared" si="23"/>
        <v>75.56053811659193</v>
      </c>
      <c r="AW26" s="184">
        <f t="shared" si="24"/>
        <v>-109</v>
      </c>
      <c r="AX26" s="180">
        <v>384</v>
      </c>
      <c r="AY26" s="180">
        <v>303</v>
      </c>
      <c r="AZ26" s="189">
        <f t="shared" si="25"/>
        <v>78.90625</v>
      </c>
      <c r="BA26" s="184">
        <f t="shared" si="26"/>
        <v>-81</v>
      </c>
      <c r="BB26" s="202">
        <v>1961.6</v>
      </c>
      <c r="BC26" s="180">
        <v>2168.2</v>
      </c>
      <c r="BD26" s="184">
        <f t="shared" si="7"/>
        <v>206.5999999999999</v>
      </c>
      <c r="BE26" s="180">
        <v>39</v>
      </c>
      <c r="BF26" s="180">
        <v>67</v>
      </c>
      <c r="BG26" s="189">
        <f t="shared" si="27"/>
        <v>171.8</v>
      </c>
      <c r="BH26" s="184">
        <f t="shared" si="28"/>
        <v>28</v>
      </c>
      <c r="BI26" s="180">
        <v>9</v>
      </c>
    </row>
    <row r="27" spans="1:61" s="12" customFormat="1" ht="18" customHeight="1">
      <c r="A27" s="150" t="s">
        <v>107</v>
      </c>
      <c r="B27" s="180">
        <v>648</v>
      </c>
      <c r="C27" s="181">
        <v>605</v>
      </c>
      <c r="D27" s="183">
        <f t="shared" si="8"/>
        <v>93.3641975308642</v>
      </c>
      <c r="E27" s="184">
        <f t="shared" si="9"/>
        <v>-43</v>
      </c>
      <c r="F27" s="180">
        <v>197</v>
      </c>
      <c r="G27" s="180">
        <v>129</v>
      </c>
      <c r="H27" s="183">
        <f t="shared" si="10"/>
        <v>65.48223350253807</v>
      </c>
      <c r="I27" s="184">
        <f t="shared" si="11"/>
        <v>-68</v>
      </c>
      <c r="J27" s="180">
        <v>93</v>
      </c>
      <c r="K27" s="180">
        <v>78</v>
      </c>
      <c r="L27" s="183">
        <f t="shared" si="12"/>
        <v>83.87096774193549</v>
      </c>
      <c r="M27" s="184">
        <f t="shared" si="13"/>
        <v>-15</v>
      </c>
      <c r="N27" s="187">
        <v>25</v>
      </c>
      <c r="O27" s="180">
        <v>48</v>
      </c>
      <c r="P27" s="189">
        <f t="shared" si="29"/>
        <v>192</v>
      </c>
      <c r="Q27" s="201">
        <f t="shared" si="1"/>
        <v>23</v>
      </c>
      <c r="R27" s="180">
        <v>107</v>
      </c>
      <c r="S27" s="187">
        <v>124</v>
      </c>
      <c r="T27" s="189">
        <f t="shared" si="14"/>
        <v>115.88785046728971</v>
      </c>
      <c r="U27" s="184">
        <f t="shared" si="15"/>
        <v>17</v>
      </c>
      <c r="V27" s="180">
        <v>806</v>
      </c>
      <c r="W27" s="180">
        <v>887</v>
      </c>
      <c r="X27" s="182">
        <f t="shared" si="2"/>
        <v>110.04962779156327</v>
      </c>
      <c r="Y27" s="179">
        <f t="shared" si="3"/>
        <v>81</v>
      </c>
      <c r="Z27" s="180">
        <v>638</v>
      </c>
      <c r="AA27" s="180">
        <v>591</v>
      </c>
      <c r="AB27" s="182">
        <f t="shared" si="4"/>
        <v>92.6332288401254</v>
      </c>
      <c r="AC27" s="179">
        <f t="shared" si="5"/>
        <v>-47</v>
      </c>
      <c r="AD27" s="180">
        <v>123</v>
      </c>
      <c r="AE27" s="181">
        <v>214</v>
      </c>
      <c r="AF27" s="182">
        <f t="shared" si="16"/>
        <v>173.98373983739836</v>
      </c>
      <c r="AG27" s="179">
        <f t="shared" si="6"/>
        <v>91</v>
      </c>
      <c r="AH27" s="180">
        <v>22</v>
      </c>
      <c r="AI27" s="180">
        <v>7</v>
      </c>
      <c r="AJ27" s="189">
        <f t="shared" si="17"/>
        <v>31.818181818181817</v>
      </c>
      <c r="AK27" s="184">
        <f t="shared" si="18"/>
        <v>-15</v>
      </c>
      <c r="AL27" s="194">
        <v>36</v>
      </c>
      <c r="AM27" s="194">
        <v>46</v>
      </c>
      <c r="AN27" s="195">
        <f t="shared" si="19"/>
        <v>127.8</v>
      </c>
      <c r="AO27" s="196">
        <f t="shared" si="20"/>
        <v>10</v>
      </c>
      <c r="AP27" s="191">
        <v>109</v>
      </c>
      <c r="AQ27" s="180">
        <v>111</v>
      </c>
      <c r="AR27" s="189">
        <f t="shared" si="21"/>
        <v>101.8</v>
      </c>
      <c r="AS27" s="184">
        <f t="shared" si="22"/>
        <v>2</v>
      </c>
      <c r="AT27" s="180">
        <v>552</v>
      </c>
      <c r="AU27" s="180">
        <v>548</v>
      </c>
      <c r="AV27" s="189">
        <f t="shared" si="23"/>
        <v>99.27536231884058</v>
      </c>
      <c r="AW27" s="184">
        <f t="shared" si="24"/>
        <v>-4</v>
      </c>
      <c r="AX27" s="180">
        <v>492</v>
      </c>
      <c r="AY27" s="180">
        <v>477</v>
      </c>
      <c r="AZ27" s="189">
        <f t="shared" si="25"/>
        <v>96.95121951219512</v>
      </c>
      <c r="BA27" s="184">
        <f t="shared" si="26"/>
        <v>-15</v>
      </c>
      <c r="BB27" s="202">
        <v>1791.4</v>
      </c>
      <c r="BC27" s="180">
        <v>2246.4</v>
      </c>
      <c r="BD27" s="184">
        <f t="shared" si="7"/>
        <v>455</v>
      </c>
      <c r="BE27" s="180">
        <v>21</v>
      </c>
      <c r="BF27" s="180">
        <v>35</v>
      </c>
      <c r="BG27" s="189">
        <f t="shared" si="27"/>
        <v>166.7</v>
      </c>
      <c r="BH27" s="184">
        <f t="shared" si="28"/>
        <v>14</v>
      </c>
      <c r="BI27" s="180">
        <v>26</v>
      </c>
    </row>
    <row r="28" spans="1:61" s="12" customFormat="1" ht="18" customHeight="1">
      <c r="A28" s="150" t="s">
        <v>108</v>
      </c>
      <c r="B28" s="180">
        <v>751</v>
      </c>
      <c r="C28" s="181">
        <v>818</v>
      </c>
      <c r="D28" s="183">
        <f t="shared" si="8"/>
        <v>108.92143808255659</v>
      </c>
      <c r="E28" s="184">
        <f t="shared" si="9"/>
        <v>67</v>
      </c>
      <c r="F28" s="180">
        <v>235</v>
      </c>
      <c r="G28" s="180">
        <v>237</v>
      </c>
      <c r="H28" s="183">
        <f t="shared" si="10"/>
        <v>100.85106382978724</v>
      </c>
      <c r="I28" s="184">
        <f t="shared" si="11"/>
        <v>2</v>
      </c>
      <c r="J28" s="180">
        <v>143</v>
      </c>
      <c r="K28" s="180">
        <v>147</v>
      </c>
      <c r="L28" s="183">
        <f t="shared" si="12"/>
        <v>102.79720279720279</v>
      </c>
      <c r="M28" s="184">
        <f t="shared" si="13"/>
        <v>4</v>
      </c>
      <c r="N28" s="187">
        <v>96</v>
      </c>
      <c r="O28" s="180">
        <v>97</v>
      </c>
      <c r="P28" s="189">
        <f t="shared" si="29"/>
        <v>101.04166666666667</v>
      </c>
      <c r="Q28" s="201">
        <f t="shared" si="1"/>
        <v>1</v>
      </c>
      <c r="R28" s="180">
        <v>71</v>
      </c>
      <c r="S28" s="187">
        <v>30</v>
      </c>
      <c r="T28" s="189">
        <f t="shared" si="14"/>
        <v>42.25352112676056</v>
      </c>
      <c r="U28" s="184">
        <f t="shared" si="15"/>
        <v>-41</v>
      </c>
      <c r="V28" s="180">
        <v>1691</v>
      </c>
      <c r="W28" s="180">
        <v>1268</v>
      </c>
      <c r="X28" s="182">
        <f t="shared" si="2"/>
        <v>74.98521584861028</v>
      </c>
      <c r="Y28" s="179">
        <f t="shared" si="3"/>
        <v>-423</v>
      </c>
      <c r="Z28" s="180">
        <v>695</v>
      </c>
      <c r="AA28" s="180">
        <v>762</v>
      </c>
      <c r="AB28" s="182">
        <f t="shared" si="4"/>
        <v>109.64028776978417</v>
      </c>
      <c r="AC28" s="179">
        <f t="shared" si="5"/>
        <v>67</v>
      </c>
      <c r="AD28" s="180">
        <v>408</v>
      </c>
      <c r="AE28" s="181">
        <v>287</v>
      </c>
      <c r="AF28" s="182">
        <f t="shared" si="16"/>
        <v>70.34313725490196</v>
      </c>
      <c r="AG28" s="179">
        <f t="shared" si="6"/>
        <v>-121</v>
      </c>
      <c r="AH28" s="180">
        <v>14</v>
      </c>
      <c r="AI28" s="180">
        <v>7</v>
      </c>
      <c r="AJ28" s="189">
        <f t="shared" si="17"/>
        <v>50</v>
      </c>
      <c r="AK28" s="184">
        <f t="shared" si="18"/>
        <v>-7</v>
      </c>
      <c r="AL28" s="194">
        <v>107</v>
      </c>
      <c r="AM28" s="194">
        <v>102</v>
      </c>
      <c r="AN28" s="195">
        <f t="shared" si="19"/>
        <v>95.3</v>
      </c>
      <c r="AO28" s="196">
        <f t="shared" si="20"/>
        <v>-5</v>
      </c>
      <c r="AP28" s="191">
        <v>222</v>
      </c>
      <c r="AQ28" s="180">
        <v>251</v>
      </c>
      <c r="AR28" s="189">
        <f t="shared" si="21"/>
        <v>113.1</v>
      </c>
      <c r="AS28" s="184">
        <f t="shared" si="22"/>
        <v>29</v>
      </c>
      <c r="AT28" s="180">
        <v>609</v>
      </c>
      <c r="AU28" s="180">
        <v>666</v>
      </c>
      <c r="AV28" s="189">
        <f t="shared" si="23"/>
        <v>109.35960591133005</v>
      </c>
      <c r="AW28" s="184">
        <f t="shared" si="24"/>
        <v>57</v>
      </c>
      <c r="AX28" s="180">
        <v>524</v>
      </c>
      <c r="AY28" s="180">
        <v>557</v>
      </c>
      <c r="AZ28" s="189">
        <f t="shared" si="25"/>
        <v>106.29770992366412</v>
      </c>
      <c r="BA28" s="184">
        <f t="shared" si="26"/>
        <v>33</v>
      </c>
      <c r="BB28" s="202">
        <v>1945.7</v>
      </c>
      <c r="BC28" s="180">
        <v>2208.7</v>
      </c>
      <c r="BD28" s="184">
        <f t="shared" si="7"/>
        <v>262.9999999999998</v>
      </c>
      <c r="BE28" s="180">
        <v>76</v>
      </c>
      <c r="BF28" s="180">
        <v>99</v>
      </c>
      <c r="BG28" s="189">
        <f t="shared" si="27"/>
        <v>130.3</v>
      </c>
      <c r="BH28" s="184">
        <f t="shared" si="28"/>
        <v>23</v>
      </c>
      <c r="BI28" s="180">
        <v>54</v>
      </c>
    </row>
    <row r="29" spans="1:61" s="12" customFormat="1" ht="18" customHeight="1">
      <c r="A29" s="150" t="s">
        <v>109</v>
      </c>
      <c r="B29" s="180">
        <v>2165</v>
      </c>
      <c r="C29" s="181">
        <v>2189</v>
      </c>
      <c r="D29" s="183">
        <f t="shared" si="8"/>
        <v>101.10854503464203</v>
      </c>
      <c r="E29" s="184">
        <f t="shared" si="9"/>
        <v>24</v>
      </c>
      <c r="F29" s="180">
        <v>636</v>
      </c>
      <c r="G29" s="180">
        <v>653</v>
      </c>
      <c r="H29" s="183">
        <f t="shared" si="10"/>
        <v>102.67295597484276</v>
      </c>
      <c r="I29" s="184">
        <f t="shared" si="11"/>
        <v>17</v>
      </c>
      <c r="J29" s="180">
        <v>670</v>
      </c>
      <c r="K29" s="180">
        <v>834</v>
      </c>
      <c r="L29" s="183">
        <f t="shared" si="12"/>
        <v>124.47761194029852</v>
      </c>
      <c r="M29" s="184">
        <f t="shared" si="13"/>
        <v>164</v>
      </c>
      <c r="N29" s="187">
        <v>474</v>
      </c>
      <c r="O29" s="180">
        <v>599</v>
      </c>
      <c r="P29" s="189">
        <f t="shared" si="29"/>
        <v>126.37130801687763</v>
      </c>
      <c r="Q29" s="201">
        <f t="shared" si="1"/>
        <v>125</v>
      </c>
      <c r="R29" s="180">
        <v>88</v>
      </c>
      <c r="S29" s="187">
        <v>49</v>
      </c>
      <c r="T29" s="189">
        <f t="shared" si="14"/>
        <v>55.68181818181818</v>
      </c>
      <c r="U29" s="184">
        <f t="shared" si="15"/>
        <v>-39</v>
      </c>
      <c r="V29" s="180">
        <v>3075</v>
      </c>
      <c r="W29" s="180">
        <v>2601</v>
      </c>
      <c r="X29" s="182">
        <f t="shared" si="2"/>
        <v>84.58536585365853</v>
      </c>
      <c r="Y29" s="179">
        <f t="shared" si="3"/>
        <v>-474</v>
      </c>
      <c r="Z29" s="180">
        <v>1702</v>
      </c>
      <c r="AA29" s="180">
        <v>1593</v>
      </c>
      <c r="AB29" s="182">
        <f t="shared" si="4"/>
        <v>93.5957696827262</v>
      </c>
      <c r="AC29" s="179">
        <f t="shared" si="5"/>
        <v>-109</v>
      </c>
      <c r="AD29" s="180">
        <v>424</v>
      </c>
      <c r="AE29" s="181">
        <v>286</v>
      </c>
      <c r="AF29" s="182">
        <f t="shared" si="16"/>
        <v>67.45283018867924</v>
      </c>
      <c r="AG29" s="179">
        <f t="shared" si="6"/>
        <v>-138</v>
      </c>
      <c r="AH29" s="180">
        <v>123</v>
      </c>
      <c r="AI29" s="180">
        <v>149</v>
      </c>
      <c r="AJ29" s="189">
        <f t="shared" si="17"/>
        <v>121.13821138211382</v>
      </c>
      <c r="AK29" s="184">
        <f t="shared" si="18"/>
        <v>26</v>
      </c>
      <c r="AL29" s="194">
        <v>395</v>
      </c>
      <c r="AM29" s="194">
        <v>465</v>
      </c>
      <c r="AN29" s="195">
        <f t="shared" si="19"/>
        <v>117.7</v>
      </c>
      <c r="AO29" s="196">
        <f t="shared" si="20"/>
        <v>70</v>
      </c>
      <c r="AP29" s="191">
        <v>1264</v>
      </c>
      <c r="AQ29" s="180">
        <v>1319</v>
      </c>
      <c r="AR29" s="189">
        <f t="shared" si="21"/>
        <v>104.4</v>
      </c>
      <c r="AS29" s="184">
        <f t="shared" si="22"/>
        <v>55</v>
      </c>
      <c r="AT29" s="180">
        <v>1596</v>
      </c>
      <c r="AU29" s="180">
        <v>1573</v>
      </c>
      <c r="AV29" s="189">
        <f t="shared" si="23"/>
        <v>98.55889724310777</v>
      </c>
      <c r="AW29" s="184">
        <f t="shared" si="24"/>
        <v>-23</v>
      </c>
      <c r="AX29" s="180">
        <v>1255</v>
      </c>
      <c r="AY29" s="180">
        <v>1265</v>
      </c>
      <c r="AZ29" s="189">
        <f t="shared" si="25"/>
        <v>100.79681274900398</v>
      </c>
      <c r="BA29" s="184">
        <f t="shared" si="26"/>
        <v>10</v>
      </c>
      <c r="BB29" s="202">
        <v>2258.7</v>
      </c>
      <c r="BC29" s="180">
        <v>2546.2</v>
      </c>
      <c r="BD29" s="184">
        <f t="shared" si="7"/>
        <v>287.5</v>
      </c>
      <c r="BE29" s="180">
        <v>392</v>
      </c>
      <c r="BF29" s="180">
        <v>292</v>
      </c>
      <c r="BG29" s="189">
        <f t="shared" si="27"/>
        <v>74.5</v>
      </c>
      <c r="BH29" s="184">
        <f t="shared" si="28"/>
        <v>-100</v>
      </c>
      <c r="BI29" s="180">
        <v>617</v>
      </c>
    </row>
    <row r="30" spans="5:55" s="13" customFormat="1" ht="12.7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AP30" s="15"/>
      <c r="AQ30" s="15"/>
      <c r="AR30" s="15"/>
      <c r="AS30" s="16"/>
      <c r="BA30" s="17"/>
      <c r="BB30" s="17"/>
      <c r="BC30" s="17"/>
    </row>
    <row r="31" spans="5:55" s="13" customFormat="1" ht="12.7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AP31" s="15"/>
      <c r="AQ31" s="15"/>
      <c r="AR31" s="15"/>
      <c r="AS31" s="16"/>
      <c r="BA31" s="17"/>
      <c r="BB31" s="17"/>
      <c r="BC31" s="17"/>
    </row>
    <row r="32" spans="5:55" s="13" customFormat="1" ht="12.75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AP32" s="15"/>
      <c r="AQ32" s="15"/>
      <c r="AR32" s="15"/>
      <c r="AS32" s="16"/>
      <c r="BA32" s="17"/>
      <c r="BB32" s="17"/>
      <c r="BC32" s="17"/>
    </row>
    <row r="33" spans="5:55" s="13" customFormat="1" ht="12.7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AS33" s="17"/>
      <c r="BA33" s="17"/>
      <c r="BB33" s="17"/>
      <c r="BC33" s="17"/>
    </row>
    <row r="34" spans="5:55" s="13" customFormat="1" ht="12.75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BA34" s="17"/>
      <c r="BB34" s="17"/>
      <c r="BC34" s="17"/>
    </row>
    <row r="35" spans="5:17" s="13" customFormat="1" ht="12.75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5:17" s="13" customFormat="1" ht="12.7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5:17" s="13" customFormat="1" ht="12.7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</sheetData>
  <sheetProtection/>
  <mergeCells count="64">
    <mergeCell ref="BG6:BH6"/>
    <mergeCell ref="BI6:BI7"/>
    <mergeCell ref="AX6:AX7"/>
    <mergeCell ref="AY6:AY7"/>
    <mergeCell ref="AZ6:BA6"/>
    <mergeCell ref="BB6:BB7"/>
    <mergeCell ref="BC6:BC7"/>
    <mergeCell ref="BD6:BD7"/>
    <mergeCell ref="AU6:AU7"/>
    <mergeCell ref="AV6:AW6"/>
    <mergeCell ref="BE6:BE7"/>
    <mergeCell ref="BF6:BF7"/>
    <mergeCell ref="AN6:AO6"/>
    <mergeCell ref="AP6:AQ6"/>
    <mergeCell ref="AR6:AS6"/>
    <mergeCell ref="AT6:AT7"/>
    <mergeCell ref="AI6:AI7"/>
    <mergeCell ref="AJ6:AK6"/>
    <mergeCell ref="AL6:AL7"/>
    <mergeCell ref="AM6:AM7"/>
    <mergeCell ref="AD6:AD7"/>
    <mergeCell ref="AE6:AE7"/>
    <mergeCell ref="AF6:AG6"/>
    <mergeCell ref="AH6:AH7"/>
    <mergeCell ref="X6:Y6"/>
    <mergeCell ref="Z6:Z7"/>
    <mergeCell ref="AA6:AA7"/>
    <mergeCell ref="AB6:AC6"/>
    <mergeCell ref="V6:V7"/>
    <mergeCell ref="W6:W7"/>
    <mergeCell ref="L6:M6"/>
    <mergeCell ref="N6:N7"/>
    <mergeCell ref="O6:O7"/>
    <mergeCell ref="P6:Q6"/>
    <mergeCell ref="R6:R7"/>
    <mergeCell ref="S6:S7"/>
    <mergeCell ref="AX3:BA5"/>
    <mergeCell ref="BB3:BD5"/>
    <mergeCell ref="BE3:BI5"/>
    <mergeCell ref="Z4:AC5"/>
    <mergeCell ref="AD4:AG5"/>
    <mergeCell ref="AP3:AS5"/>
    <mergeCell ref="AT3:AW5"/>
    <mergeCell ref="V3:Y5"/>
    <mergeCell ref="Z3:AG3"/>
    <mergeCell ref="AH3:AK5"/>
    <mergeCell ref="AL3:AO5"/>
    <mergeCell ref="D6:E6"/>
    <mergeCell ref="F6:F7"/>
    <mergeCell ref="B1:U1"/>
    <mergeCell ref="B2:U2"/>
    <mergeCell ref="N3:Q5"/>
    <mergeCell ref="R3:U5"/>
    <mergeCell ref="T6:U6"/>
    <mergeCell ref="A3:A7"/>
    <mergeCell ref="B3:E5"/>
    <mergeCell ref="F3:I5"/>
    <mergeCell ref="J3:M5"/>
    <mergeCell ref="G6:G7"/>
    <mergeCell ref="H6:I6"/>
    <mergeCell ref="J6:J7"/>
    <mergeCell ref="K6:K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bobir</cp:lastModifiedBy>
  <cp:lastPrinted>2018-01-23T06:22:32Z</cp:lastPrinted>
  <dcterms:created xsi:type="dcterms:W3CDTF">2017-11-17T08:56:41Z</dcterms:created>
  <dcterms:modified xsi:type="dcterms:W3CDTF">2018-03-15T10:01:44Z</dcterms:modified>
  <cp:category/>
  <cp:version/>
  <cp:contentType/>
  <cp:contentStatus/>
</cp:coreProperties>
</file>