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'4'!#REF!</definedName>
    <definedName name="ACwvu.форма7." localSheetId="4" hidden="1">'5'!#REF!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'[5]Sheet3'!$A$3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4" hidden="1">'5'!#REF!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'3'!$B:$B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'1'!$A$1:$K$10</definedName>
    <definedName name="_xlnm.Print_Area" localSheetId="1">'2'!$A$1:$I$9</definedName>
    <definedName name="_xlnm.Print_Area" localSheetId="2">'3'!$B$1:$F$28</definedName>
    <definedName name="_xlnm.Print_Area" localSheetId="3">'4'!$A$1:$E$25</definedName>
    <definedName name="_xlnm.Print_Area" localSheetId="4">'5'!$A$1:$E$15</definedName>
    <definedName name="_xlnm.Print_Area" localSheetId="5">'6'!$A$1:$E$29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'[9]Sheet3'!$A$2</definedName>
    <definedName name="ц" localSheetId="2">'[8]Sheet3'!$A$2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<sst xmlns="http://schemas.openxmlformats.org/spreadsheetml/2006/main" count="258" uniqueCount="150">
  <si>
    <t>Показник</t>
  </si>
  <si>
    <t>2016 р.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</si>
  <si>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</si>
  <si>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</si>
  <si>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</si>
  <si>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</si>
  <si>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</si>
  <si>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</si>
  <si>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</si>
  <si>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</si>
  <si>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</si>
  <si>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</si>
  <si>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</si>
  <si>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</si>
  <si>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</si>
  <si>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</si>
  <si>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</si>
  <si>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</si>
  <si>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</si>
  <si>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</si>
  <si>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</si>
  <si>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</si>
  <si>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</si>
  <si>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</si>
  <si>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</si>
  <si>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</si>
  <si>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</si>
  <si>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</si>
  <si>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</si>
  <si>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</si>
  <si>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</si>
  <si>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</si>
  <si>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</si>
  <si>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</si>
  <si>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</si>
  <si>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</si>
  <si>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</si>
  <si>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</si>
  <si>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</si>
  <si>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</si>
  <si>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</si>
  <si>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</si>
  <si>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</si>
  <si>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</si>
  <si>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</si>
  <si>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</si>
  <si>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</si>
  <si>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</si>
  <si>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</si>
  <si>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</si>
  <si>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</si>
  <si>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</si>
  <si>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</si>
  <si>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</si>
  <si>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</si>
  <si>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</si>
  <si>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</si>
  <si>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</si>
  <si>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</si>
  <si>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</si>
  <si>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</si>
  <si>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</si>
  <si>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</si>
  <si>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</si>
  <si>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</si>
  <si>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</si>
  <si>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</si>
  <si>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</si>
  <si>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</si>
  <si>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</si>
  <si>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Херсонська область</t>
  </si>
  <si>
    <t>-</t>
  </si>
  <si>
    <t>Діяльність Херсонської обласної служби зайнятості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</si>
  <si>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</si>
  <si>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</si>
  <si>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</si>
  <si>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</si>
  <si>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</si>
  <si>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</si>
  <si>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</si>
  <si>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</si>
  <si>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</si>
  <si>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</si>
  <si>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</si>
  <si>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</si>
  <si>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Область</t>
  </si>
  <si>
    <t xml:space="preserve"> 2015 р.</t>
  </si>
  <si>
    <t>Економічна активність населення Херсонської області у середньому за  2015 - 2016 рр.,                                                                                                                                                          за віковими групами, місцем проживан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</si>
  <si>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</si>
  <si>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</si>
  <si>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</si>
  <si>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</si>
  <si>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</si>
  <si>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</si>
  <si>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</si>
  <si>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</si>
  <si>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</si>
  <si>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Iванiвська філія Херсонського ОЦЗ</t>
  </si>
  <si>
    <t>Каланчацький РЦЗ</t>
  </si>
  <si>
    <t>Каховський МРЦЗ</t>
  </si>
  <si>
    <t>Hижньосiрогозька філія Херсонського ОЦЗ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</si>
  <si>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</si>
  <si>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</si>
  <si>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</si>
  <si>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</si>
  <si>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</si>
  <si>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</si>
  <si>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</si>
  <si>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2018 р.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</si>
  <si>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</si>
  <si>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</si>
  <si>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</si>
  <si>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</si>
  <si>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</si>
  <si>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</si>
  <si>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</si>
  <si>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</si>
  <si>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</si>
  <si>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</si>
  <si>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</si>
  <si>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</si>
  <si>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одиниць</t>
  </si>
  <si>
    <t>Надання послуг державною службою зайнятості</t>
  </si>
  <si>
    <t>Всього отримали роботу                                       (у т.ч. до набуття статусу безробітного),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</si>
  <si>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</si>
  <si>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</si>
  <si>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Кількість роботодавців, які надали інформацію про вакансії</t>
  </si>
  <si>
    <t>Кількість вакансій на кінець періоду                                                                       (за формою 3-ПН), одиниць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</si>
  <si>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</si>
  <si>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</si>
  <si>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інших   джерел</t>
  </si>
  <si>
    <t xml:space="preserve"> + (-)                            осіб</t>
  </si>
  <si>
    <t xml:space="preserve"> + (-)                       осіб</t>
  </si>
  <si>
    <t xml:space="preserve">  2017 р.</t>
  </si>
  <si>
    <t xml:space="preserve"> 2018 р.</t>
  </si>
  <si>
    <t>за 2016 -2017 рр.</t>
  </si>
  <si>
    <t>січень-квітень           2017 р.</t>
  </si>
  <si>
    <t>січень-квітень           2018 р.</t>
  </si>
  <si>
    <t>Інформація щодо запланованого масового вивільнення працівників                                                                                             за січень-квітень 2017-2018 рр.</t>
  </si>
  <si>
    <t>січень-           квітень           2017 р.</t>
  </si>
  <si>
    <t>січень-               квітень           2018 р.</t>
  </si>
  <si>
    <t>у 26 р.</t>
  </si>
  <si>
    <t>за січень-квітень 2017-2018 рр.</t>
  </si>
  <si>
    <t>Станом на 1 травня</t>
  </si>
  <si>
    <t>у січні-квітні 2017 - 2018 рр.</t>
  </si>
  <si>
    <t>Середній розмір допомоги по безробіттю у квітні, грн.</t>
  </si>
  <si>
    <t xml:space="preserve"> + 2,3 в.п.</t>
  </si>
  <si>
    <t>Середній розмір допомоги по безробіттю,                                      у квітні, грн.</t>
  </si>
  <si>
    <t>у 6 р.</t>
  </si>
  <si>
    <t>522 грн.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</si>
</sst>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&quot;.&quot;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20"/>
      <name val="Times New Roman"/>
      <family val="1"/>
    </font>
    <font>
      <sz val="10.5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double"/>
      <right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thin"/>
      <right style="double"/>
      <top style="double"/>
      <bottom style="hair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3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2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5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3" fillId="24" borderId="1" applyNumberFormat="0" applyAlignment="0" applyProtection="0"/>
    <xf numFmtId="0" fontId="43" fillId="42" borderId="1" applyNumberFormat="0" applyAlignment="0" applyProtection="0"/>
    <xf numFmtId="0" fontId="45" fillId="43" borderId="2" applyNumberFormat="0" applyAlignment="0" applyProtection="0"/>
    <xf numFmtId="0" fontId="45" fillId="44" borderId="2" applyNumberFormat="0" applyAlignment="0" applyProtection="0"/>
    <xf numFmtId="0" fontId="48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1" fillId="12" borderId="1" applyNumberFormat="0" applyAlignment="0" applyProtection="0"/>
    <xf numFmtId="0" fontId="41" fillId="13" borderId="1" applyNumberFormat="0" applyAlignment="0" applyProtection="0"/>
    <xf numFmtId="0" fontId="49" fillId="0" borderId="6" applyNumberFormat="0" applyFill="0" applyAlignment="0" applyProtection="0"/>
    <xf numFmtId="0" fontId="46" fillId="25" borderId="0" applyNumberFormat="0" applyBorder="0" applyAlignment="0" applyProtection="0"/>
    <xf numFmtId="0" fontId="46" fillId="45" borderId="0" applyNumberFormat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42" fillId="24" borderId="8" applyNumberFormat="0" applyAlignment="0" applyProtection="0"/>
    <xf numFmtId="0" fontId="42" fillId="42" borderId="8" applyNumberFormat="0" applyAlignment="0" applyProtection="0"/>
    <xf numFmtId="0" fontId="5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0" borderId="0" applyNumberFormat="0" applyBorder="0" applyAlignment="0" applyProtection="0"/>
    <xf numFmtId="0" fontId="40" fillId="40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40" borderId="0" applyNumberFormat="0" applyBorder="0" applyAlignment="0" applyProtection="0"/>
    <xf numFmtId="0" fontId="40" fillId="43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22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2" borderId="0" applyNumberFormat="0" applyBorder="0" applyAlignment="0" applyProtection="0"/>
    <xf numFmtId="0" fontId="40" fillId="35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12" borderId="1" applyNumberFormat="0" applyAlignment="0" applyProtection="0"/>
    <xf numFmtId="0" fontId="41" fillId="13" borderId="1" applyNumberFormat="0" applyAlignment="0" applyProtection="0"/>
    <xf numFmtId="0" fontId="41" fillId="12" borderId="1" applyNumberFormat="0" applyAlignment="0" applyProtection="0"/>
    <xf numFmtId="0" fontId="41" fillId="13" borderId="1" applyNumberFormat="0" applyAlignment="0" applyProtection="0"/>
    <xf numFmtId="0" fontId="41" fillId="12" borderId="1" applyNumberFormat="0" applyAlignment="0" applyProtection="0"/>
    <xf numFmtId="9" fontId="0" fillId="0" borderId="0" applyFont="0" applyFill="0" applyBorder="0" applyAlignment="0" applyProtection="0"/>
    <xf numFmtId="0" fontId="42" fillId="24" borderId="8" applyNumberFormat="0" applyAlignment="0" applyProtection="0"/>
    <xf numFmtId="0" fontId="42" fillId="24" borderId="8" applyNumberFormat="0" applyAlignment="0" applyProtection="0"/>
    <xf numFmtId="0" fontId="42" fillId="42" borderId="8" applyNumberFormat="0" applyAlignment="0" applyProtection="0"/>
    <xf numFmtId="0" fontId="42" fillId="24" borderId="8" applyNumberFormat="0" applyAlignment="0" applyProtection="0"/>
    <xf numFmtId="0" fontId="43" fillId="24" borderId="1" applyNumberFormat="0" applyAlignment="0" applyProtection="0"/>
    <xf numFmtId="0" fontId="43" fillId="24" borderId="1" applyNumberFormat="0" applyAlignment="0" applyProtection="0"/>
    <xf numFmtId="0" fontId="43" fillId="42" borderId="1" applyNumberFormat="0" applyAlignment="0" applyProtection="0"/>
    <xf numFmtId="0" fontId="43" fillId="24" borderId="1" applyNumberFormat="0" applyAlignment="0" applyProtection="0"/>
    <xf numFmtId="0" fontId="51" fillId="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6" applyNumberFormat="0" applyFill="0" applyAlignment="0" applyProtection="0"/>
    <xf numFmtId="0" fontId="44" fillId="0" borderId="13" applyNumberFormat="0" applyFill="0" applyAlignment="0" applyProtection="0"/>
    <xf numFmtId="0" fontId="44" fillId="0" borderId="9" applyNumberFormat="0" applyFill="0" applyAlignment="0" applyProtection="0"/>
    <xf numFmtId="0" fontId="44" fillId="0" borderId="13" applyNumberFormat="0" applyFill="0" applyAlignment="0" applyProtection="0"/>
    <xf numFmtId="0" fontId="45" fillId="43" borderId="2" applyNumberFormat="0" applyAlignment="0" applyProtection="0"/>
    <xf numFmtId="0" fontId="45" fillId="44" borderId="2" applyNumberFormat="0" applyAlignment="0" applyProtection="0"/>
    <xf numFmtId="0" fontId="45" fillId="43" borderId="2" applyNumberFormat="0" applyAlignment="0" applyProtection="0"/>
    <xf numFmtId="0" fontId="45" fillId="44" borderId="2" applyNumberFormat="0" applyAlignment="0" applyProtection="0"/>
    <xf numFmtId="0" fontId="45" fillId="43" borderId="2" applyNumberFormat="0" applyAlignment="0" applyProtection="0"/>
    <xf numFmtId="0" fontId="5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45" borderId="0" applyNumberFormat="0" applyBorder="0" applyAlignment="0" applyProtection="0"/>
    <xf numFmtId="0" fontId="43" fillId="24" borderId="1" applyNumberFormat="0" applyAlignment="0" applyProtection="0"/>
    <xf numFmtId="0" fontId="43" fillId="42" borderId="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44" fillId="0" borderId="9" applyNumberFormat="0" applyFill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15" borderId="7" applyNumberFormat="0" applyFont="0" applyAlignment="0" applyProtection="0"/>
    <xf numFmtId="0" fontId="0" fillId="46" borderId="7" applyNumberFormat="0" applyAlignment="0" applyProtection="0"/>
    <xf numFmtId="0" fontId="0" fillId="15" borderId="7" applyNumberFormat="0" applyFont="0" applyAlignment="0" applyProtection="0"/>
    <xf numFmtId="0" fontId="42" fillId="24" borderId="8" applyNumberFormat="0" applyAlignment="0" applyProtection="0"/>
    <xf numFmtId="0" fontId="42" fillId="42" borderId="8" applyNumberFormat="0" applyAlignment="0" applyProtection="0"/>
    <xf numFmtId="0" fontId="49" fillId="0" borderId="6" applyNumberFormat="0" applyFill="0" applyAlignment="0" applyProtection="0"/>
    <xf numFmtId="0" fontId="46" fillId="25" borderId="0" applyNumberFormat="0" applyBorder="0" applyAlignment="0" applyProtection="0"/>
    <xf numFmtId="0" fontId="46" fillId="45" borderId="0" applyNumberFormat="0" applyBorder="0" applyAlignment="0" applyProtection="0"/>
    <xf numFmtId="0" fontId="38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344">
      <alignment/>
      <protection/>
    </xf>
    <xf numFmtId="0" fontId="1" fillId="14" borderId="0" xfId="344" applyFill="1">
      <alignment/>
      <protection/>
    </xf>
    <xf numFmtId="0" fontId="5" fillId="0" borderId="0" xfId="344" applyFont="1" applyAlignment="1">
      <alignment vertical="center"/>
      <protection/>
    </xf>
    <xf numFmtId="0" fontId="1" fillId="0" borderId="0" xfId="344" applyFont="1" applyAlignment="1">
      <alignment horizontal="left" vertical="center"/>
      <protection/>
    </xf>
    <xf numFmtId="0" fontId="1" fillId="0" borderId="0" xfId="344" applyAlignment="1">
      <alignment horizontal="center" vertical="center"/>
      <protection/>
    </xf>
    <xf numFmtId="0" fontId="1" fillId="0" borderId="0" xfId="344" applyFill="1">
      <alignment/>
      <protection/>
    </xf>
    <xf numFmtId="3" fontId="1" fillId="0" borderId="0" xfId="344" applyNumberFormat="1">
      <alignment/>
      <protection/>
    </xf>
    <xf numFmtId="0" fontId="1" fillId="47" borderId="0" xfId="344" applyFill="1">
      <alignment/>
      <protection/>
    </xf>
    <xf numFmtId="0" fontId="6" fillId="0" borderId="0" xfId="344" applyFont="1">
      <alignment/>
      <protection/>
    </xf>
    <xf numFmtId="0" fontId="1" fillId="0" borderId="0" xfId="344" applyBorder="1">
      <alignment/>
      <protection/>
    </xf>
    <xf numFmtId="1" fontId="1" fillId="0" borderId="0" xfId="347" applyNumberFormat="1" applyFont="1" applyFill="1" applyProtection="1">
      <alignment/>
      <protection locked="0"/>
    </xf>
    <xf numFmtId="1" fontId="1" fillId="0" borderId="0" xfId="347" applyNumberFormat="1" applyFont="1" applyFill="1" applyBorder="1" applyProtection="1">
      <alignment/>
      <protection locked="0"/>
    </xf>
    <xf numFmtId="1" fontId="12" fillId="0" borderId="0" xfId="347" applyNumberFormat="1" applyFont="1" applyFill="1" applyBorder="1" applyProtection="1">
      <alignment/>
      <protection locked="0"/>
    </xf>
    <xf numFmtId="181" fontId="12" fillId="0" borderId="0" xfId="347" applyNumberFormat="1" applyFont="1" applyFill="1" applyBorder="1" applyProtection="1">
      <alignment/>
      <protection locked="0"/>
    </xf>
    <xf numFmtId="1" fontId="13" fillId="0" borderId="0" xfId="347" applyNumberFormat="1" applyFont="1" applyFill="1" applyBorder="1" applyProtection="1">
      <alignment/>
      <protection locked="0"/>
    </xf>
    <xf numFmtId="3" fontId="13" fillId="0" borderId="0" xfId="347" applyNumberFormat="1" applyFont="1" applyFill="1" applyBorder="1" applyProtection="1">
      <alignment/>
      <protection locked="0"/>
    </xf>
    <xf numFmtId="3" fontId="12" fillId="0" borderId="0" xfId="347" applyNumberFormat="1" applyFont="1" applyFill="1" applyBorder="1" applyProtection="1">
      <alignment/>
      <protection locked="0"/>
    </xf>
    <xf numFmtId="0" fontId="4" fillId="0" borderId="14" xfId="345" applyFont="1" applyFill="1" applyBorder="1" applyAlignment="1">
      <alignment horizontal="center" vertical="center"/>
      <protection/>
    </xf>
    <xf numFmtId="0" fontId="16" fillId="0" borderId="0" xfId="352" applyFont="1" applyFill="1">
      <alignment/>
      <protection/>
    </xf>
    <xf numFmtId="0" fontId="18" fillId="0" borderId="0" xfId="352" applyFont="1" applyFill="1" applyBorder="1" applyAlignment="1">
      <alignment horizontal="center"/>
      <protection/>
    </xf>
    <xf numFmtId="0" fontId="18" fillId="0" borderId="0" xfId="352" applyFont="1" applyFill="1">
      <alignment/>
      <protection/>
    </xf>
    <xf numFmtId="0" fontId="20" fillId="0" borderId="0" xfId="352" applyFont="1" applyFill="1" applyAlignment="1">
      <alignment vertical="center"/>
      <protection/>
    </xf>
    <xf numFmtId="1" fontId="21" fillId="0" borderId="0" xfId="352" applyNumberFormat="1" applyFont="1" applyFill="1">
      <alignment/>
      <protection/>
    </xf>
    <xf numFmtId="0" fontId="21" fillId="0" borderId="0" xfId="352" applyFont="1" applyFill="1">
      <alignment/>
      <protection/>
    </xf>
    <xf numFmtId="0" fontId="20" fillId="0" borderId="0" xfId="352" applyFont="1" applyFill="1" applyAlignment="1">
      <alignment vertical="center" wrapText="1"/>
      <protection/>
    </xf>
    <xf numFmtId="0" fontId="21" fillId="0" borderId="0" xfId="352" applyFont="1" applyFill="1" applyAlignment="1">
      <alignment vertical="center"/>
      <protection/>
    </xf>
    <xf numFmtId="0" fontId="21" fillId="0" borderId="0" xfId="352" applyFont="1" applyFill="1" applyAlignment="1">
      <alignment horizontal="center"/>
      <protection/>
    </xf>
    <xf numFmtId="0" fontId="21" fillId="0" borderId="0" xfId="352" applyFont="1" applyFill="1" applyAlignment="1">
      <alignment wrapText="1"/>
      <protection/>
    </xf>
    <xf numFmtId="3" fontId="19" fillId="0" borderId="14" xfId="352" applyNumberFormat="1" applyFont="1" applyFill="1" applyBorder="1" applyAlignment="1">
      <alignment horizontal="center" vertical="center"/>
      <protection/>
    </xf>
    <xf numFmtId="0" fontId="18" fillId="0" borderId="0" xfId="352" applyFont="1" applyFill="1" applyAlignment="1">
      <alignment vertical="center"/>
      <protection/>
    </xf>
    <xf numFmtId="3" fontId="25" fillId="0" borderId="0" xfId="352" applyNumberFormat="1" applyFont="1" applyFill="1" applyAlignment="1">
      <alignment horizontal="center" vertical="center"/>
      <protection/>
    </xf>
    <xf numFmtId="3" fontId="24" fillId="0" borderId="14" xfId="352" applyNumberFormat="1" applyFont="1" applyFill="1" applyBorder="1" applyAlignment="1">
      <alignment horizontal="center" vertical="center" wrapText="1"/>
      <protection/>
    </xf>
    <xf numFmtId="3" fontId="24" fillId="0" borderId="14" xfId="352" applyNumberFormat="1" applyFont="1" applyFill="1" applyBorder="1" applyAlignment="1">
      <alignment horizontal="center" vertical="center"/>
      <protection/>
    </xf>
    <xf numFmtId="3" fontId="21" fillId="0" borderId="0" xfId="352" applyNumberFormat="1" applyFont="1" applyFill="1">
      <alignment/>
      <protection/>
    </xf>
    <xf numFmtId="181" fontId="21" fillId="0" borderId="0" xfId="352" applyNumberFormat="1" applyFont="1" applyFill="1">
      <alignment/>
      <protection/>
    </xf>
    <xf numFmtId="0" fontId="4" fillId="0" borderId="14" xfId="345" applyFont="1" applyFill="1" applyBorder="1" applyAlignment="1">
      <alignment horizontal="center" vertical="center" wrapText="1"/>
      <protection/>
    </xf>
    <xf numFmtId="181" fontId="4" fillId="0" borderId="14" xfId="345" applyNumberFormat="1" applyFont="1" applyFill="1" applyBorder="1" applyAlignment="1">
      <alignment horizontal="center" vertical="center"/>
      <protection/>
    </xf>
    <xf numFmtId="180" fontId="4" fillId="0" borderId="14" xfId="345" applyNumberFormat="1" applyFont="1" applyFill="1" applyBorder="1" applyAlignment="1">
      <alignment horizontal="center" vertical="center"/>
      <protection/>
    </xf>
    <xf numFmtId="181" fontId="4" fillId="0" borderId="15" xfId="345" applyNumberFormat="1" applyFont="1" applyFill="1" applyBorder="1" applyAlignment="1">
      <alignment horizontal="center" vertical="center"/>
      <protection/>
    </xf>
    <xf numFmtId="181" fontId="9" fillId="0" borderId="15" xfId="345" applyNumberFormat="1" applyFont="1" applyFill="1" applyBorder="1" applyAlignment="1">
      <alignment horizontal="center" vertical="center"/>
      <protection/>
    </xf>
    <xf numFmtId="181" fontId="4" fillId="0" borderId="16" xfId="345" applyNumberFormat="1" applyFont="1" applyFill="1" applyBorder="1" applyAlignment="1">
      <alignment horizontal="center" vertical="center"/>
      <protection/>
    </xf>
    <xf numFmtId="0" fontId="4" fillId="0" borderId="14" xfId="345" applyFont="1" applyFill="1" applyBorder="1" applyAlignment="1">
      <alignment horizontal="center" vertical="top" wrapText="1"/>
      <protection/>
    </xf>
    <xf numFmtId="0" fontId="2" fillId="0" borderId="14" xfId="345" applyFont="1" applyFill="1" applyBorder="1" applyAlignment="1">
      <alignment horizontal="left" vertical="center" wrapText="1"/>
      <protection/>
    </xf>
    <xf numFmtId="0" fontId="2" fillId="0" borderId="15" xfId="345" applyFont="1" applyFill="1" applyBorder="1" applyAlignment="1">
      <alignment horizontal="left" vertical="center" wrapText="1"/>
      <protection/>
    </xf>
    <xf numFmtId="0" fontId="7" fillId="0" borderId="14" xfId="345" applyFont="1" applyFill="1" applyBorder="1" applyAlignment="1">
      <alignment horizontal="left" vertical="center" wrapText="1"/>
      <protection/>
    </xf>
    <xf numFmtId="0" fontId="7" fillId="0" borderId="15" xfId="345" applyFont="1" applyFill="1" applyBorder="1" applyAlignment="1">
      <alignment horizontal="left" vertical="center" wrapText="1"/>
      <protection/>
    </xf>
    <xf numFmtId="0" fontId="52" fillId="0" borderId="14" xfId="321" applyFont="1" applyFill="1" applyBorder="1" applyAlignment="1">
      <alignment horizontal="left" vertical="center" wrapText="1"/>
      <protection/>
    </xf>
    <xf numFmtId="0" fontId="31" fillId="0" borderId="0" xfId="343" applyFont="1">
      <alignment/>
      <protection/>
    </xf>
    <xf numFmtId="0" fontId="32" fillId="0" borderId="0" xfId="351" applyFont="1" applyFill="1" applyBorder="1" applyAlignment="1">
      <alignment horizontal="left"/>
      <protection/>
    </xf>
    <xf numFmtId="0" fontId="33" fillId="0" borderId="17" xfId="343" applyFont="1" applyBorder="1" applyAlignment="1">
      <alignment horizontal="center" vertical="center" wrapText="1"/>
      <protection/>
    </xf>
    <xf numFmtId="0" fontId="21" fillId="0" borderId="0" xfId="343" applyFont="1">
      <alignment/>
      <protection/>
    </xf>
    <xf numFmtId="0" fontId="21" fillId="0" borderId="18" xfId="343" applyFont="1" applyBorder="1" applyAlignment="1">
      <alignment horizontal="center" vertical="center" wrapText="1"/>
      <protection/>
    </xf>
    <xf numFmtId="0" fontId="18" fillId="0" borderId="0" xfId="343" applyFont="1" applyBorder="1" applyAlignment="1">
      <alignment horizontal="left" vertical="top" wrapText="1"/>
      <protection/>
    </xf>
    <xf numFmtId="0" fontId="31" fillId="0" borderId="0" xfId="343" applyFont="1" applyFill="1">
      <alignment/>
      <protection/>
    </xf>
    <xf numFmtId="181" fontId="9" fillId="0" borderId="0" xfId="342" applyNumberFormat="1" applyFont="1" applyAlignment="1">
      <alignment wrapText="1"/>
      <protection/>
    </xf>
    <xf numFmtId="0" fontId="18" fillId="0" borderId="0" xfId="343" applyFont="1">
      <alignment/>
      <protection/>
    </xf>
    <xf numFmtId="0" fontId="18" fillId="0" borderId="0" xfId="343" applyFont="1" applyBorder="1">
      <alignment/>
      <protection/>
    </xf>
    <xf numFmtId="0" fontId="31" fillId="0" borderId="0" xfId="343" applyFont="1">
      <alignment/>
      <protection/>
    </xf>
    <xf numFmtId="0" fontId="31" fillId="0" borderId="0" xfId="343" applyFont="1" applyBorder="1">
      <alignment/>
      <protection/>
    </xf>
    <xf numFmtId="181" fontId="2" fillId="0" borderId="0" xfId="342" applyNumberFormat="1" applyFont="1" applyAlignment="1">
      <alignment wrapText="1"/>
      <protection/>
    </xf>
    <xf numFmtId="0" fontId="9" fillId="0" borderId="0" xfId="342" applyFont="1">
      <alignment/>
      <protection/>
    </xf>
    <xf numFmtId="0" fontId="24" fillId="0" borderId="0" xfId="343" applyFont="1" applyFill="1" applyAlignment="1">
      <alignment/>
      <protection/>
    </xf>
    <xf numFmtId="0" fontId="21" fillId="0" borderId="0" xfId="343" applyFont="1" applyFill="1" applyAlignment="1">
      <alignment/>
      <protection/>
    </xf>
    <xf numFmtId="0" fontId="8" fillId="0" borderId="0" xfId="343" applyFill="1">
      <alignment/>
      <protection/>
    </xf>
    <xf numFmtId="0" fontId="21" fillId="0" borderId="0" xfId="343" applyFont="1" applyFill="1" applyAlignment="1">
      <alignment horizontal="center" vertical="center" wrapText="1"/>
      <protection/>
    </xf>
    <xf numFmtId="0" fontId="34" fillId="0" borderId="0" xfId="343" applyFont="1" applyFill="1" applyAlignment="1">
      <alignment horizontal="center" vertical="center" wrapText="1"/>
      <protection/>
    </xf>
    <xf numFmtId="0" fontId="20" fillId="0" borderId="14" xfId="343" applyFont="1" applyFill="1" applyBorder="1" applyAlignment="1">
      <alignment horizontal="center" vertical="center" wrapText="1"/>
      <protection/>
    </xf>
    <xf numFmtId="181" fontId="10" fillId="0" borderId="14" xfId="343" applyNumberFormat="1" applyFont="1" applyFill="1" applyBorder="1" applyAlignment="1">
      <alignment horizontal="center" wrapText="1"/>
      <protection/>
    </xf>
    <xf numFmtId="180" fontId="31" fillId="0" borderId="14" xfId="343" applyNumberFormat="1" applyFont="1" applyFill="1" applyBorder="1" applyAlignment="1">
      <alignment horizontal="center"/>
      <protection/>
    </xf>
    <xf numFmtId="0" fontId="10" fillId="0" borderId="0" xfId="343" applyFont="1" applyFill="1" applyAlignment="1">
      <alignment vertical="center" wrapText="1"/>
      <protection/>
    </xf>
    <xf numFmtId="0" fontId="21" fillId="0" borderId="0" xfId="343" applyFont="1" applyFill="1" applyAlignment="1">
      <alignment horizontal="center"/>
      <protection/>
    </xf>
    <xf numFmtId="0" fontId="9" fillId="0" borderId="0" xfId="343" applyFont="1" applyFill="1" applyAlignment="1">
      <alignment horizontal="left" vertical="center" wrapText="1"/>
      <protection/>
    </xf>
    <xf numFmtId="49" fontId="16" fillId="0" borderId="14" xfId="343" applyNumberFormat="1" applyFont="1" applyFill="1" applyBorder="1" applyAlignment="1">
      <alignment horizontal="center" vertical="center" wrapText="1"/>
      <protection/>
    </xf>
    <xf numFmtId="180" fontId="20" fillId="0" borderId="19" xfId="343" applyNumberFormat="1" applyFont="1" applyFill="1" applyBorder="1" applyAlignment="1">
      <alignment horizontal="center" vertical="center"/>
      <protection/>
    </xf>
    <xf numFmtId="180" fontId="26" fillId="0" borderId="20" xfId="343" applyNumberFormat="1" applyFont="1" applyFill="1" applyBorder="1" applyAlignment="1">
      <alignment horizontal="center" vertical="center"/>
      <protection/>
    </xf>
    <xf numFmtId="180" fontId="20" fillId="0" borderId="21" xfId="343" applyNumberFormat="1" applyFont="1" applyFill="1" applyBorder="1" applyAlignment="1">
      <alignment horizontal="center" vertical="center"/>
      <protection/>
    </xf>
    <xf numFmtId="180" fontId="20" fillId="0" borderId="22" xfId="343" applyNumberFormat="1" applyFont="1" applyFill="1" applyBorder="1" applyAlignment="1">
      <alignment horizontal="center" vertical="center"/>
      <protection/>
    </xf>
    <xf numFmtId="180" fontId="20" fillId="0" borderId="23" xfId="343" applyNumberFormat="1" applyFont="1" applyFill="1" applyBorder="1" applyAlignment="1">
      <alignment horizontal="center" vertical="center"/>
      <protection/>
    </xf>
    <xf numFmtId="180" fontId="20" fillId="0" borderId="24" xfId="343" applyNumberFormat="1" applyFont="1" applyFill="1" applyBorder="1" applyAlignment="1">
      <alignment horizontal="center" vertical="center"/>
      <protection/>
    </xf>
    <xf numFmtId="180" fontId="26" fillId="0" borderId="25" xfId="343" applyNumberFormat="1" applyFont="1" applyFill="1" applyBorder="1" applyAlignment="1">
      <alignment horizontal="center" vertical="center"/>
      <protection/>
    </xf>
    <xf numFmtId="180" fontId="26" fillId="0" borderId="26" xfId="343" applyNumberFormat="1" applyFont="1" applyFill="1" applyBorder="1" applyAlignment="1">
      <alignment horizontal="center" vertical="center"/>
      <protection/>
    </xf>
    <xf numFmtId="180" fontId="26" fillId="0" borderId="27" xfId="343" applyNumberFormat="1" applyFont="1" applyFill="1" applyBorder="1" applyAlignment="1">
      <alignment horizontal="center" vertical="center"/>
      <protection/>
    </xf>
    <xf numFmtId="180" fontId="26" fillId="0" borderId="28" xfId="343" applyNumberFormat="1" applyFont="1" applyFill="1" applyBorder="1" applyAlignment="1">
      <alignment horizontal="center" vertical="center"/>
      <protection/>
    </xf>
    <xf numFmtId="180" fontId="20" fillId="0" borderId="29" xfId="343" applyNumberFormat="1" applyFont="1" applyFill="1" applyBorder="1" applyAlignment="1">
      <alignment horizontal="center" vertical="center"/>
      <protection/>
    </xf>
    <xf numFmtId="180" fontId="20" fillId="0" borderId="30" xfId="343" applyNumberFormat="1" applyFont="1" applyFill="1" applyBorder="1" applyAlignment="1">
      <alignment horizontal="center" vertical="center"/>
      <protection/>
    </xf>
    <xf numFmtId="180" fontId="20" fillId="0" borderId="31" xfId="343" applyNumberFormat="1" applyFont="1" applyFill="1" applyBorder="1" applyAlignment="1">
      <alignment horizontal="center" vertical="center"/>
      <protection/>
    </xf>
    <xf numFmtId="180" fontId="20" fillId="0" borderId="32" xfId="343" applyNumberFormat="1" applyFont="1" applyFill="1" applyBorder="1" applyAlignment="1">
      <alignment horizontal="center" vertical="center"/>
      <protection/>
    </xf>
    <xf numFmtId="180" fontId="26" fillId="0" borderId="33" xfId="343" applyNumberFormat="1" applyFont="1" applyFill="1" applyBorder="1" applyAlignment="1">
      <alignment horizontal="center" vertical="center"/>
      <protection/>
    </xf>
    <xf numFmtId="180" fontId="26" fillId="0" borderId="34" xfId="343" applyNumberFormat="1" applyFont="1" applyFill="1" applyBorder="1" applyAlignment="1">
      <alignment horizontal="center" vertical="center"/>
      <protection/>
    </xf>
    <xf numFmtId="180" fontId="26" fillId="0" borderId="15" xfId="343" applyNumberFormat="1" applyFont="1" applyFill="1" applyBorder="1" applyAlignment="1">
      <alignment horizontal="center" vertical="center"/>
      <protection/>
    </xf>
    <xf numFmtId="0" fontId="3" fillId="14" borderId="35" xfId="343" applyFont="1" applyFill="1" applyBorder="1" applyAlignment="1">
      <alignment horizontal="left" vertical="center" wrapText="1"/>
      <protection/>
    </xf>
    <xf numFmtId="0" fontId="37" fillId="0" borderId="33" xfId="343" applyFont="1" applyBorder="1" applyAlignment="1">
      <alignment horizontal="left" vertical="center" wrapText="1"/>
      <protection/>
    </xf>
    <xf numFmtId="0" fontId="3" fillId="0" borderId="22" xfId="343" applyFont="1" applyFill="1" applyBorder="1" applyAlignment="1">
      <alignment horizontal="left" vertical="center" wrapText="1"/>
      <protection/>
    </xf>
    <xf numFmtId="0" fontId="37" fillId="0" borderId="26" xfId="343" applyFont="1" applyFill="1" applyBorder="1" applyAlignment="1">
      <alignment horizontal="left" vertical="center" wrapText="1"/>
      <protection/>
    </xf>
    <xf numFmtId="0" fontId="3" fillId="0" borderId="30" xfId="343" applyFont="1" applyFill="1" applyBorder="1" applyAlignment="1">
      <alignment horizontal="left" vertical="center" wrapText="1"/>
      <protection/>
    </xf>
    <xf numFmtId="0" fontId="37" fillId="0" borderId="33" xfId="343" applyFont="1" applyFill="1" applyBorder="1" applyAlignment="1">
      <alignment horizontal="left" vertical="center" wrapText="1"/>
      <protection/>
    </xf>
    <xf numFmtId="49" fontId="36" fillId="0" borderId="36" xfId="343" applyNumberFormat="1" applyFont="1" applyFill="1" applyBorder="1" applyAlignment="1">
      <alignment horizontal="center" vertical="center" wrapText="1"/>
      <protection/>
    </xf>
    <xf numFmtId="0" fontId="1" fillId="0" borderId="0" xfId="350" applyFont="1" applyAlignment="1">
      <alignment vertical="top"/>
      <protection/>
    </xf>
    <xf numFmtId="0" fontId="37" fillId="0" borderId="0" xfId="343" applyFont="1" applyAlignment="1">
      <alignment vertical="top"/>
      <protection/>
    </xf>
    <xf numFmtId="0" fontId="1" fillId="0" borderId="0" xfId="350" applyFont="1" applyFill="1" applyAlignment="1">
      <alignment vertical="top"/>
      <protection/>
    </xf>
    <xf numFmtId="0" fontId="28" fillId="0" borderId="0" xfId="350" applyFont="1" applyFill="1" applyAlignment="1">
      <alignment horizontal="center" vertical="top" wrapText="1"/>
      <protection/>
    </xf>
    <xf numFmtId="0" fontId="37" fillId="0" borderId="0" xfId="350" applyFont="1" applyFill="1" applyAlignment="1">
      <alignment horizontal="right" vertical="center"/>
      <protection/>
    </xf>
    <xf numFmtId="0" fontId="29" fillId="0" borderId="0" xfId="350" applyFont="1" applyFill="1" applyAlignment="1">
      <alignment horizontal="center" vertical="top" wrapText="1"/>
      <protection/>
    </xf>
    <xf numFmtId="0" fontId="29" fillId="0" borderId="14" xfId="350" applyFont="1" applyBorder="1" applyAlignment="1">
      <alignment horizontal="center" vertical="center" wrapText="1"/>
      <protection/>
    </xf>
    <xf numFmtId="0" fontId="3" fillId="0" borderId="14" xfId="350" applyFont="1" applyFill="1" applyBorder="1" applyAlignment="1">
      <alignment horizontal="center" vertical="center" wrapText="1"/>
      <protection/>
    </xf>
    <xf numFmtId="0" fontId="9" fillId="0" borderId="0" xfId="350" applyFont="1" applyAlignment="1">
      <alignment horizontal="center" vertical="center"/>
      <protection/>
    </xf>
    <xf numFmtId="0" fontId="9" fillId="0" borderId="14" xfId="350" applyFont="1" applyFill="1" applyBorder="1" applyAlignment="1">
      <alignment horizontal="center" vertical="center" wrapText="1"/>
      <protection/>
    </xf>
    <xf numFmtId="0" fontId="9" fillId="0" borderId="14" xfId="350" applyFont="1" applyBorder="1" applyAlignment="1">
      <alignment horizontal="center" vertical="center" wrapText="1"/>
      <protection/>
    </xf>
    <xf numFmtId="0" fontId="9" fillId="0" borderId="14" xfId="350" applyNumberFormat="1" applyFont="1" applyBorder="1" applyAlignment="1">
      <alignment horizontal="center" vertical="center" wrapText="1"/>
      <protection/>
    </xf>
    <xf numFmtId="0" fontId="14" fillId="0" borderId="0" xfId="350" applyFont="1" applyAlignment="1">
      <alignment horizontal="center" vertical="center"/>
      <protection/>
    </xf>
    <xf numFmtId="0" fontId="14" fillId="0" borderId="14" xfId="347" applyNumberFormat="1" applyFont="1" applyFill="1" applyBorder="1" applyAlignment="1" applyProtection="1">
      <alignment horizontal="left" vertical="center"/>
      <protection locked="0"/>
    </xf>
    <xf numFmtId="181" fontId="14" fillId="0" borderId="0" xfId="350" applyNumberFormat="1" applyFont="1" applyAlignment="1">
      <alignment horizontal="center" vertical="center"/>
      <protection/>
    </xf>
    <xf numFmtId="180" fontId="1" fillId="0" borderId="0" xfId="350" applyNumberFormat="1" applyFont="1" applyAlignment="1">
      <alignment vertical="center"/>
      <protection/>
    </xf>
    <xf numFmtId="0" fontId="1" fillId="0" borderId="0" xfId="350" applyFont="1">
      <alignment/>
      <protection/>
    </xf>
    <xf numFmtId="0" fontId="23" fillId="0" borderId="0" xfId="352" applyFont="1" applyFill="1" applyAlignment="1">
      <alignment horizontal="center"/>
      <protection/>
    </xf>
    <xf numFmtId="0" fontId="19" fillId="0" borderId="14" xfId="352" applyFont="1" applyFill="1" applyBorder="1" applyAlignment="1">
      <alignment horizontal="center" vertical="center" wrapText="1"/>
      <protection/>
    </xf>
    <xf numFmtId="0" fontId="16" fillId="0" borderId="0" xfId="352" applyFont="1" applyFill="1" applyAlignment="1">
      <alignment vertical="center" wrapText="1"/>
      <protection/>
    </xf>
    <xf numFmtId="0" fontId="20" fillId="0" borderId="0" xfId="352" applyFont="1" applyFill="1" applyAlignment="1">
      <alignment horizontal="center" vertical="top" wrapText="1"/>
      <protection/>
    </xf>
    <xf numFmtId="0" fontId="15" fillId="0" borderId="14" xfId="352" applyFont="1" applyFill="1" applyBorder="1" applyAlignment="1">
      <alignment horizontal="center" vertical="center" wrapText="1"/>
      <protection/>
    </xf>
    <xf numFmtId="0" fontId="15" fillId="0" borderId="37" xfId="352" applyFont="1" applyFill="1" applyBorder="1" applyAlignment="1">
      <alignment horizontal="center" vertical="center" wrapText="1"/>
      <protection/>
    </xf>
    <xf numFmtId="0" fontId="19" fillId="0" borderId="38" xfId="352" applyFont="1" applyFill="1" applyBorder="1" applyAlignment="1">
      <alignment horizontal="center" vertical="center" wrapText="1"/>
      <protection/>
    </xf>
    <xf numFmtId="180" fontId="19" fillId="0" borderId="37" xfId="352" applyNumberFormat="1" applyFont="1" applyFill="1" applyBorder="1" applyAlignment="1">
      <alignment horizontal="center" vertical="center"/>
      <protection/>
    </xf>
    <xf numFmtId="0" fontId="14" fillId="0" borderId="38" xfId="348" applyFont="1" applyBorder="1" applyAlignment="1">
      <alignment vertical="center" wrapText="1"/>
      <protection/>
    </xf>
    <xf numFmtId="180" fontId="24" fillId="0" borderId="37" xfId="352" applyNumberFormat="1" applyFont="1" applyFill="1" applyBorder="1" applyAlignment="1">
      <alignment horizontal="center" vertical="center"/>
      <protection/>
    </xf>
    <xf numFmtId="0" fontId="14" fillId="0" borderId="39" xfId="348" applyFont="1" applyBorder="1" applyAlignment="1">
      <alignment vertical="center" wrapText="1"/>
      <protection/>
    </xf>
    <xf numFmtId="3" fontId="24" fillId="0" borderId="40" xfId="352" applyNumberFormat="1" applyFont="1" applyFill="1" applyBorder="1" applyAlignment="1">
      <alignment horizontal="center" vertical="center" wrapText="1"/>
      <protection/>
    </xf>
    <xf numFmtId="14" fontId="19" fillId="0" borderId="37" xfId="319" applyNumberFormat="1" applyFont="1" applyBorder="1" applyAlignment="1">
      <alignment horizontal="center" vertical="center" wrapText="1"/>
      <protection/>
    </xf>
    <xf numFmtId="0" fontId="19" fillId="0" borderId="38" xfId="352" applyFont="1" applyFill="1" applyBorder="1" applyAlignment="1">
      <alignment horizontal="center" vertical="center" wrapText="1"/>
      <protection/>
    </xf>
    <xf numFmtId="3" fontId="19" fillId="14" borderId="14" xfId="352" applyNumberFormat="1" applyFont="1" applyFill="1" applyBorder="1" applyAlignment="1">
      <alignment horizontal="center" vertical="center"/>
      <protection/>
    </xf>
    <xf numFmtId="3" fontId="53" fillId="14" borderId="14" xfId="352" applyNumberFormat="1" applyFont="1" applyFill="1" applyBorder="1" applyAlignment="1">
      <alignment horizontal="center" vertical="center"/>
      <protection/>
    </xf>
    <xf numFmtId="3" fontId="53" fillId="14" borderId="41" xfId="352" applyNumberFormat="1" applyFont="1" applyFill="1" applyBorder="1" applyAlignment="1">
      <alignment horizontal="center" vertical="center"/>
      <protection/>
    </xf>
    <xf numFmtId="180" fontId="19" fillId="0" borderId="37" xfId="352" applyNumberFormat="1" applyFont="1" applyFill="1" applyBorder="1" applyAlignment="1">
      <alignment horizontal="center" vertical="center" wrapText="1"/>
      <protection/>
    </xf>
    <xf numFmtId="0" fontId="24" fillId="0" borderId="38" xfId="352" applyFont="1" applyFill="1" applyBorder="1" applyAlignment="1">
      <alignment horizontal="left" vertical="center" wrapText="1"/>
      <protection/>
    </xf>
    <xf numFmtId="180" fontId="24" fillId="0" borderId="37" xfId="352" applyNumberFormat="1" applyFont="1" applyFill="1" applyBorder="1" applyAlignment="1">
      <alignment horizontal="center" vertical="center" wrapText="1"/>
      <protection/>
    </xf>
    <xf numFmtId="0" fontId="24" fillId="0" borderId="39" xfId="352" applyFont="1" applyFill="1" applyBorder="1" applyAlignment="1">
      <alignment horizontal="left" vertical="center" wrapText="1"/>
      <protection/>
    </xf>
    <xf numFmtId="0" fontId="24" fillId="0" borderId="14" xfId="343" applyFont="1" applyFill="1" applyBorder="1" applyAlignment="1">
      <alignment horizontal="left" wrapText="1"/>
      <protection/>
    </xf>
    <xf numFmtId="0" fontId="8" fillId="48" borderId="0" xfId="343" applyFill="1">
      <alignment/>
      <protection/>
    </xf>
    <xf numFmtId="1" fontId="5" fillId="0" borderId="0" xfId="347" applyNumberFormat="1" applyFont="1" applyFill="1" applyProtection="1">
      <alignment/>
      <protection locked="0"/>
    </xf>
    <xf numFmtId="1" fontId="60" fillId="0" borderId="0" xfId="347" applyNumberFormat="1" applyFont="1" applyFill="1" applyAlignment="1" applyProtection="1">
      <alignment horizontal="center"/>
      <protection locked="0"/>
    </xf>
    <xf numFmtId="1" fontId="61" fillId="0" borderId="0" xfId="347" applyNumberFormat="1" applyFont="1" applyFill="1" applyAlignment="1" applyProtection="1">
      <alignment horizontal="right"/>
      <protection locked="0"/>
    </xf>
    <xf numFmtId="1" fontId="1" fillId="0" borderId="0" xfId="347" applyNumberFormat="1" applyFont="1" applyFill="1" applyAlignment="1" applyProtection="1">
      <alignment/>
      <protection locked="0"/>
    </xf>
    <xf numFmtId="1" fontId="3" fillId="0" borderId="0" xfId="347" applyNumberFormat="1" applyFont="1" applyFill="1" applyProtection="1">
      <alignment/>
      <protection locked="0"/>
    </xf>
    <xf numFmtId="1" fontId="60" fillId="0" borderId="0" xfId="347" applyNumberFormat="1" applyFont="1" applyFill="1" applyBorder="1" applyAlignment="1" applyProtection="1">
      <alignment horizontal="center"/>
      <protection locked="0"/>
    </xf>
    <xf numFmtId="1" fontId="62" fillId="0" borderId="14" xfId="347" applyNumberFormat="1" applyFont="1" applyFill="1" applyBorder="1" applyAlignment="1" applyProtection="1">
      <alignment horizontal="center" vertical="center" wrapText="1"/>
      <protection/>
    </xf>
    <xf numFmtId="1" fontId="64" fillId="0" borderId="14" xfId="347" applyNumberFormat="1" applyFont="1" applyFill="1" applyBorder="1" applyAlignment="1" applyProtection="1">
      <alignment horizontal="center" vertical="center" wrapText="1"/>
      <protection/>
    </xf>
    <xf numFmtId="1" fontId="64" fillId="0" borderId="0" xfId="347" applyNumberFormat="1" applyFont="1" applyFill="1" applyProtection="1">
      <alignment/>
      <protection locked="0"/>
    </xf>
    <xf numFmtId="1" fontId="1" fillId="0" borderId="14" xfId="347" applyNumberFormat="1" applyFont="1" applyFill="1" applyBorder="1" applyAlignment="1" applyProtection="1">
      <alignment horizontal="center"/>
      <protection/>
    </xf>
    <xf numFmtId="1" fontId="62" fillId="0" borderId="14" xfId="347" applyNumberFormat="1" applyFont="1" applyFill="1" applyBorder="1" applyAlignment="1" applyProtection="1">
      <alignment horizontal="center" vertical="center"/>
      <protection locked="0"/>
    </xf>
    <xf numFmtId="1" fontId="9" fillId="0" borderId="14" xfId="347" applyNumberFormat="1" applyFont="1" applyFill="1" applyBorder="1" applyProtection="1">
      <alignment/>
      <protection locked="0"/>
    </xf>
    <xf numFmtId="1" fontId="9" fillId="0" borderId="14" xfId="347" applyNumberFormat="1" applyFont="1" applyFill="1" applyBorder="1" applyAlignment="1" applyProtection="1">
      <alignment vertical="center"/>
      <protection locked="0"/>
    </xf>
    <xf numFmtId="1" fontId="1" fillId="0" borderId="0" xfId="347" applyNumberFormat="1" applyFont="1" applyFill="1" applyBorder="1" applyAlignment="1" applyProtection="1">
      <alignment vertical="center"/>
      <protection locked="0"/>
    </xf>
    <xf numFmtId="180" fontId="20" fillId="0" borderId="35" xfId="343" applyNumberFormat="1" applyFont="1" applyFill="1" applyBorder="1" applyAlignment="1">
      <alignment horizontal="center" vertical="center"/>
      <protection/>
    </xf>
    <xf numFmtId="180" fontId="20" fillId="0" borderId="42" xfId="343" applyNumberFormat="1" applyFont="1" applyFill="1" applyBorder="1" applyAlignment="1">
      <alignment horizontal="center" vertical="center"/>
      <protection/>
    </xf>
    <xf numFmtId="180" fontId="20" fillId="0" borderId="43" xfId="343" applyNumberFormat="1" applyFont="1" applyFill="1" applyBorder="1" applyAlignment="1">
      <alignment horizontal="center" vertical="center"/>
      <protection/>
    </xf>
    <xf numFmtId="0" fontId="1" fillId="0" borderId="14" xfId="350" applyFont="1" applyBorder="1">
      <alignment/>
      <protection/>
    </xf>
    <xf numFmtId="1" fontId="71" fillId="0" borderId="0" xfId="347" applyNumberFormat="1" applyFont="1" applyFill="1" applyAlignment="1" applyProtection="1">
      <alignment/>
      <protection locked="0"/>
    </xf>
    <xf numFmtId="1" fontId="71" fillId="0" borderId="44" xfId="347" applyNumberFormat="1" applyFont="1" applyFill="1" applyBorder="1" applyAlignment="1" applyProtection="1">
      <alignment/>
      <protection locked="0"/>
    </xf>
    <xf numFmtId="1" fontId="60" fillId="0" borderId="14" xfId="347" applyNumberFormat="1" applyFont="1" applyFill="1" applyBorder="1" applyAlignment="1" applyProtection="1">
      <alignment horizontal="center" vertical="center" wrapText="1"/>
      <protection/>
    </xf>
    <xf numFmtId="1" fontId="10" fillId="0" borderId="0" xfId="347" applyNumberFormat="1" applyFont="1" applyFill="1" applyAlignment="1" applyProtection="1">
      <alignment vertical="center"/>
      <protection locked="0"/>
    </xf>
    <xf numFmtId="3" fontId="4" fillId="0" borderId="14" xfId="345" applyNumberFormat="1" applyFont="1" applyFill="1" applyBorder="1" applyAlignment="1">
      <alignment horizontal="center" vertical="center"/>
      <protection/>
    </xf>
    <xf numFmtId="3" fontId="4" fillId="0" borderId="15" xfId="345" applyNumberFormat="1" applyFont="1" applyFill="1" applyBorder="1" applyAlignment="1">
      <alignment horizontal="center" vertical="center"/>
      <protection/>
    </xf>
    <xf numFmtId="3" fontId="9" fillId="0" borderId="15" xfId="345" applyNumberFormat="1" applyFont="1" applyFill="1" applyBorder="1" applyAlignment="1">
      <alignment horizontal="center" vertical="center"/>
      <protection/>
    </xf>
    <xf numFmtId="3" fontId="14" fillId="0" borderId="14" xfId="343" applyNumberFormat="1" applyFont="1" applyFill="1" applyBorder="1" applyAlignment="1">
      <alignment horizontal="center" vertical="center"/>
      <protection/>
    </xf>
    <xf numFmtId="180" fontId="14" fillId="0" borderId="14" xfId="343" applyNumberFormat="1" applyFont="1" applyFill="1" applyBorder="1" applyAlignment="1">
      <alignment horizontal="center" vertical="center"/>
      <protection/>
    </xf>
    <xf numFmtId="0" fontId="1" fillId="0" borderId="14" xfId="350" applyFont="1" applyFill="1" applyBorder="1" applyAlignment="1">
      <alignment horizontal="center"/>
      <protection/>
    </xf>
    <xf numFmtId="181" fontId="1" fillId="0" borderId="14" xfId="350" applyNumberFormat="1" applyFont="1" applyFill="1" applyBorder="1" applyAlignment="1">
      <alignment horizontal="center"/>
      <protection/>
    </xf>
    <xf numFmtId="3" fontId="39" fillId="0" borderId="14" xfId="319" applyNumberFormat="1" applyFont="1" applyFill="1" applyBorder="1" applyAlignment="1">
      <alignment horizontal="center" vertical="center" wrapText="1"/>
      <protection/>
    </xf>
    <xf numFmtId="3" fontId="39" fillId="0" borderId="40" xfId="319" applyNumberFormat="1" applyFont="1" applyFill="1" applyBorder="1" applyAlignment="1">
      <alignment horizontal="center" vertical="center" wrapText="1"/>
      <protection/>
    </xf>
    <xf numFmtId="3" fontId="54" fillId="0" borderId="41" xfId="352" applyNumberFormat="1" applyFont="1" applyFill="1" applyBorder="1" applyAlignment="1">
      <alignment horizontal="center" vertical="center"/>
      <protection/>
    </xf>
    <xf numFmtId="3" fontId="62" fillId="0" borderId="14" xfId="347" applyNumberFormat="1" applyFont="1" applyFill="1" applyBorder="1" applyAlignment="1" applyProtection="1">
      <alignment horizontal="center" vertical="center"/>
      <protection locked="0"/>
    </xf>
    <xf numFmtId="3" fontId="72" fillId="0" borderId="14" xfId="347" applyNumberFormat="1" applyFont="1" applyFill="1" applyBorder="1" applyAlignment="1" applyProtection="1">
      <alignment horizontal="center" vertical="center"/>
      <protection locked="0"/>
    </xf>
    <xf numFmtId="180" fontId="62" fillId="0" borderId="14" xfId="347" applyNumberFormat="1" applyFont="1" applyFill="1" applyBorder="1" applyAlignment="1" applyProtection="1">
      <alignment horizontal="center" vertical="center"/>
      <protection locked="0"/>
    </xf>
    <xf numFmtId="181" fontId="62" fillId="0" borderId="14" xfId="347" applyNumberFormat="1" applyFont="1" applyFill="1" applyBorder="1" applyAlignment="1" applyProtection="1">
      <alignment horizontal="center" vertical="center"/>
      <protection locked="0"/>
    </xf>
    <xf numFmtId="3" fontId="72" fillId="0" borderId="14" xfId="349" applyNumberFormat="1" applyFont="1" applyFill="1" applyBorder="1" applyAlignment="1">
      <alignment horizontal="center" vertical="center" wrapText="1"/>
      <protection/>
    </xf>
    <xf numFmtId="3" fontId="62" fillId="0" borderId="14" xfId="347" applyNumberFormat="1" applyFont="1" applyFill="1" applyBorder="1" applyAlignment="1" applyProtection="1">
      <alignment horizontal="center" vertical="center" wrapText="1"/>
      <protection locked="0"/>
    </xf>
    <xf numFmtId="181" fontId="62" fillId="0" borderId="14" xfId="347" applyNumberFormat="1" applyFont="1" applyFill="1" applyBorder="1" applyAlignment="1" applyProtection="1">
      <alignment horizontal="center" vertical="center" wrapText="1"/>
      <protection locked="0"/>
    </xf>
    <xf numFmtId="3" fontId="72" fillId="0" borderId="14" xfId="347" applyNumberFormat="1" applyFont="1" applyFill="1" applyBorder="1" applyAlignment="1" applyProtection="1">
      <alignment horizontal="center" vertical="center" wrapText="1"/>
      <protection locked="0"/>
    </xf>
    <xf numFmtId="6" fontId="4" fillId="0" borderId="14" xfId="345" applyNumberFormat="1" applyFont="1" applyFill="1" applyBorder="1" applyAlignment="1">
      <alignment horizontal="center" vertical="center" wrapText="1"/>
      <protection/>
    </xf>
    <xf numFmtId="49" fontId="4" fillId="0" borderId="14" xfId="345" applyNumberFormat="1" applyFont="1" applyFill="1" applyBorder="1" applyAlignment="1">
      <alignment horizontal="center" vertical="center"/>
      <protection/>
    </xf>
    <xf numFmtId="1" fontId="72" fillId="0" borderId="14" xfId="0" applyNumberFormat="1" applyFont="1" applyFill="1" applyBorder="1" applyAlignment="1">
      <alignment horizontal="center" vertical="center"/>
    </xf>
    <xf numFmtId="181" fontId="4" fillId="0" borderId="45" xfId="345" applyNumberFormat="1" applyFont="1" applyFill="1" applyBorder="1" applyAlignment="1">
      <alignment horizontal="center" vertical="center"/>
      <protection/>
    </xf>
    <xf numFmtId="0" fontId="30" fillId="0" borderId="46" xfId="345" applyFont="1" applyFill="1" applyBorder="1" applyAlignment="1">
      <alignment horizontal="center" vertical="center" wrapText="1"/>
      <protection/>
    </xf>
    <xf numFmtId="0" fontId="30" fillId="0" borderId="44" xfId="345" applyFont="1" applyFill="1" applyBorder="1" applyAlignment="1">
      <alignment horizontal="center" vertical="center" wrapText="1"/>
      <protection/>
    </xf>
    <xf numFmtId="0" fontId="4" fillId="0" borderId="47" xfId="345" applyFont="1" applyFill="1" applyBorder="1" applyAlignment="1">
      <alignment horizontal="center" vertical="center"/>
      <protection/>
    </xf>
    <xf numFmtId="0" fontId="7" fillId="0" borderId="46" xfId="344" applyFont="1" applyFill="1" applyBorder="1" applyAlignment="1">
      <alignment horizontal="left" vertical="center" wrapText="1"/>
      <protection/>
    </xf>
    <xf numFmtId="181" fontId="4" fillId="0" borderId="41" xfId="345" applyNumberFormat="1" applyFont="1" applyFill="1" applyBorder="1" applyAlignment="1">
      <alignment horizontal="center" vertical="center"/>
      <protection/>
    </xf>
    <xf numFmtId="3" fontId="2" fillId="14" borderId="14" xfId="345" applyNumberFormat="1" applyFont="1" applyFill="1" applyBorder="1" applyAlignment="1">
      <alignment horizontal="center" vertical="center" wrapText="1"/>
      <protection/>
    </xf>
    <xf numFmtId="3" fontId="2" fillId="14" borderId="15" xfId="345" applyNumberFormat="1" applyFont="1" applyFill="1" applyBorder="1" applyAlignment="1">
      <alignment horizontal="center" vertical="center" wrapText="1"/>
      <protection/>
    </xf>
    <xf numFmtId="180" fontId="7" fillId="14" borderId="15" xfId="345" applyNumberFormat="1" applyFont="1" applyFill="1" applyBorder="1" applyAlignment="1">
      <alignment horizontal="center" vertical="center" wrapText="1"/>
      <protection/>
    </xf>
    <xf numFmtId="3" fontId="2" fillId="14" borderId="15" xfId="346" applyNumberFormat="1" applyFont="1" applyFill="1" applyBorder="1" applyAlignment="1">
      <alignment horizontal="center" vertical="center" wrapText="1"/>
      <protection/>
    </xf>
    <xf numFmtId="3" fontId="2" fillId="14" borderId="14" xfId="346" applyNumberFormat="1" applyFont="1" applyFill="1" applyBorder="1" applyAlignment="1">
      <alignment horizontal="center" vertical="center" wrapText="1"/>
      <protection/>
    </xf>
    <xf numFmtId="0" fontId="15" fillId="0" borderId="0" xfId="343" applyFont="1" applyAlignment="1">
      <alignment horizontal="center" vertical="center" wrapText="1"/>
      <protection/>
    </xf>
    <xf numFmtId="0" fontId="32" fillId="0" borderId="48" xfId="351" applyFont="1" applyFill="1" applyBorder="1" applyAlignment="1">
      <alignment horizontal="left" wrapText="1"/>
      <protection/>
    </xf>
    <xf numFmtId="0" fontId="16" fillId="0" borderId="49" xfId="343" applyFont="1" applyFill="1" applyBorder="1" applyAlignment="1">
      <alignment horizontal="center" vertical="center" wrapText="1"/>
      <protection/>
    </xf>
    <xf numFmtId="0" fontId="16" fillId="0" borderId="50" xfId="343" applyFont="1" applyFill="1" applyBorder="1" applyAlignment="1">
      <alignment horizontal="center" vertical="center" wrapText="1"/>
      <protection/>
    </xf>
    <xf numFmtId="0" fontId="16" fillId="0" borderId="51" xfId="343" applyFont="1" applyBorder="1" applyAlignment="1">
      <alignment horizontal="center" vertical="center"/>
      <protection/>
    </xf>
    <xf numFmtId="0" fontId="16" fillId="0" borderId="52" xfId="343" applyFont="1" applyBorder="1" applyAlignment="1">
      <alignment horizontal="center" vertical="center"/>
      <protection/>
    </xf>
    <xf numFmtId="0" fontId="16" fillId="0" borderId="53" xfId="343" applyFont="1" applyBorder="1" applyAlignment="1">
      <alignment horizontal="center" vertical="center"/>
      <protection/>
    </xf>
    <xf numFmtId="0" fontId="35" fillId="0" borderId="14" xfId="343" applyFont="1" applyFill="1" applyBorder="1" applyAlignment="1">
      <alignment horizontal="center" vertical="center" wrapText="1"/>
      <protection/>
    </xf>
    <xf numFmtId="0" fontId="33" fillId="0" borderId="0" xfId="343" applyFont="1" applyFill="1" applyBorder="1" applyAlignment="1">
      <alignment horizontal="right"/>
      <protection/>
    </xf>
    <xf numFmtId="0" fontId="20" fillId="0" borderId="14" xfId="343" applyFont="1" applyFill="1" applyBorder="1" applyAlignment="1">
      <alignment horizontal="center" vertical="center" wrapText="1"/>
      <protection/>
    </xf>
    <xf numFmtId="0" fontId="19" fillId="0" borderId="0" xfId="343" applyFont="1" applyFill="1" applyBorder="1" applyAlignment="1">
      <alignment horizontal="center" vertical="center" wrapText="1"/>
      <protection/>
    </xf>
    <xf numFmtId="0" fontId="27" fillId="0" borderId="0" xfId="343" applyFont="1" applyFill="1" applyBorder="1" applyAlignment="1">
      <alignment horizontal="center" vertical="center" wrapText="1"/>
      <protection/>
    </xf>
    <xf numFmtId="0" fontId="16" fillId="0" borderId="14" xfId="343" applyFont="1" applyFill="1" applyBorder="1" applyAlignment="1">
      <alignment horizontal="center" vertical="center" wrapText="1"/>
      <protection/>
    </xf>
    <xf numFmtId="0" fontId="28" fillId="0" borderId="0" xfId="350" applyFont="1" applyFill="1" applyAlignment="1">
      <alignment horizontal="center" vertical="top" wrapText="1"/>
      <protection/>
    </xf>
    <xf numFmtId="0" fontId="28" fillId="0" borderId="14" xfId="350" applyFont="1" applyFill="1" applyBorder="1" applyAlignment="1">
      <alignment horizontal="center" vertical="top" wrapText="1"/>
      <protection/>
    </xf>
    <xf numFmtId="49" fontId="29" fillId="0" borderId="14" xfId="350" applyNumberFormat="1" applyFont="1" applyBorder="1" applyAlignment="1">
      <alignment horizontal="center" vertical="center" wrapText="1"/>
      <protection/>
    </xf>
    <xf numFmtId="0" fontId="29" fillId="0" borderId="14" xfId="350" applyFont="1" applyBorder="1" applyAlignment="1">
      <alignment horizontal="center" vertical="center" wrapText="1"/>
      <protection/>
    </xf>
    <xf numFmtId="0" fontId="15" fillId="0" borderId="0" xfId="352" applyFont="1" applyFill="1" applyAlignment="1">
      <alignment horizontal="center" wrapText="1"/>
      <protection/>
    </xf>
    <xf numFmtId="0" fontId="17" fillId="0" borderId="0" xfId="352" applyFont="1" applyFill="1" applyAlignment="1">
      <alignment horizontal="center"/>
      <protection/>
    </xf>
    <xf numFmtId="0" fontId="18" fillId="0" borderId="54" xfId="352" applyFont="1" applyFill="1" applyBorder="1" applyAlignment="1">
      <alignment horizontal="center"/>
      <protection/>
    </xf>
    <xf numFmtId="0" fontId="18" fillId="0" borderId="55" xfId="352" applyFont="1" applyFill="1" applyBorder="1" applyAlignment="1">
      <alignment horizontal="center"/>
      <protection/>
    </xf>
    <xf numFmtId="49" fontId="3" fillId="0" borderId="14" xfId="350" applyNumberFormat="1" applyFont="1" applyBorder="1" applyAlignment="1">
      <alignment horizontal="center" vertical="center" wrapText="1"/>
      <protection/>
    </xf>
    <xf numFmtId="14" fontId="19" fillId="0" borderId="56" xfId="319" applyNumberFormat="1" applyFont="1" applyBorder="1" applyAlignment="1">
      <alignment horizontal="center" vertical="center" wrapText="1"/>
      <protection/>
    </xf>
    <xf numFmtId="14" fontId="19" fillId="0" borderId="57" xfId="319" applyNumberFormat="1" applyFont="1" applyBorder="1" applyAlignment="1">
      <alignment horizontal="center" vertical="center" wrapText="1"/>
      <protection/>
    </xf>
    <xf numFmtId="0" fontId="22" fillId="0" borderId="0" xfId="352" applyFont="1" applyFill="1" applyAlignment="1">
      <alignment horizontal="center" wrapText="1"/>
      <protection/>
    </xf>
    <xf numFmtId="0" fontId="17" fillId="0" borderId="0" xfId="352" applyFont="1" applyFill="1" applyAlignment="1">
      <alignment horizontal="center" wrapText="1"/>
      <protection/>
    </xf>
    <xf numFmtId="0" fontId="18" fillId="0" borderId="58" xfId="352" applyFont="1" applyFill="1" applyBorder="1" applyAlignment="1">
      <alignment horizontal="center"/>
      <protection/>
    </xf>
    <xf numFmtId="0" fontId="18" fillId="0" borderId="38" xfId="352" applyFont="1" applyFill="1" applyBorder="1" applyAlignment="1">
      <alignment horizontal="center"/>
      <protection/>
    </xf>
    <xf numFmtId="0" fontId="15" fillId="0" borderId="56" xfId="352" applyFont="1" applyFill="1" applyBorder="1" applyAlignment="1">
      <alignment horizontal="center" vertical="center" wrapText="1"/>
      <protection/>
    </xf>
    <xf numFmtId="0" fontId="15" fillId="0" borderId="57" xfId="352" applyFont="1" applyFill="1" applyBorder="1" applyAlignment="1">
      <alignment horizontal="center" vertical="center" wrapText="1"/>
      <protection/>
    </xf>
    <xf numFmtId="0" fontId="4" fillId="0" borderId="16" xfId="345" applyFont="1" applyFill="1" applyBorder="1" applyAlignment="1">
      <alignment horizontal="center" vertical="center"/>
      <protection/>
    </xf>
    <xf numFmtId="0" fontId="2" fillId="0" borderId="14" xfId="345" applyFont="1" applyFill="1" applyBorder="1" applyAlignment="1">
      <alignment horizontal="center" vertical="center" wrapText="1"/>
      <protection/>
    </xf>
    <xf numFmtId="0" fontId="4" fillId="0" borderId="41" xfId="345" applyFont="1" applyFill="1" applyBorder="1" applyAlignment="1">
      <alignment horizontal="center" vertical="center"/>
      <protection/>
    </xf>
    <xf numFmtId="0" fontId="4" fillId="0" borderId="45" xfId="345" applyFont="1" applyFill="1" applyBorder="1" applyAlignment="1">
      <alignment horizontal="center" vertical="center"/>
      <protection/>
    </xf>
    <xf numFmtId="0" fontId="29" fillId="0" borderId="0" xfId="346" applyFont="1" applyAlignment="1">
      <alignment horizontal="center"/>
      <protection/>
    </xf>
    <xf numFmtId="0" fontId="29" fillId="0" borderId="44" xfId="345" applyFont="1" applyFill="1" applyBorder="1" applyAlignment="1">
      <alignment horizontal="center" vertical="top" wrapText="1"/>
      <protection/>
    </xf>
    <xf numFmtId="0" fontId="4" fillId="0" borderId="14" xfId="345" applyFont="1" applyFill="1" applyBorder="1" applyAlignment="1">
      <alignment horizontal="center" vertical="center"/>
      <protection/>
    </xf>
    <xf numFmtId="1" fontId="64" fillId="0" borderId="14" xfId="347" applyNumberFormat="1" applyFont="1" applyFill="1" applyBorder="1" applyAlignment="1" applyProtection="1">
      <alignment horizontal="center" vertical="center" wrapText="1"/>
      <protection/>
    </xf>
    <xf numFmtId="1" fontId="60" fillId="0" borderId="14" xfId="347" applyNumberFormat="1" applyFont="1" applyFill="1" applyBorder="1" applyAlignment="1" applyProtection="1">
      <alignment horizontal="center" vertical="center" wrapText="1"/>
      <protection/>
    </xf>
    <xf numFmtId="1" fontId="62" fillId="0" borderId="14" xfId="347" applyNumberFormat="1" applyFont="1" applyFill="1" applyBorder="1" applyAlignment="1" applyProtection="1">
      <alignment horizontal="center" vertical="center" wrapText="1"/>
      <protection/>
    </xf>
    <xf numFmtId="1" fontId="62" fillId="0" borderId="59" xfId="347" applyNumberFormat="1" applyFont="1" applyFill="1" applyBorder="1" applyAlignment="1" applyProtection="1">
      <alignment horizontal="center" vertical="center" wrapText="1"/>
      <protection/>
    </xf>
    <xf numFmtId="1" fontId="62" fillId="0" borderId="15" xfId="347" applyNumberFormat="1" applyFont="1" applyFill="1" applyBorder="1" applyAlignment="1" applyProtection="1">
      <alignment horizontal="center" vertical="center" wrapText="1"/>
      <protection/>
    </xf>
    <xf numFmtId="1" fontId="63" fillId="0" borderId="14" xfId="347" applyNumberFormat="1" applyFont="1" applyFill="1" applyBorder="1" applyAlignment="1" applyProtection="1">
      <alignment horizontal="center" vertical="center" wrapText="1"/>
      <protection/>
    </xf>
    <xf numFmtId="1" fontId="64" fillId="0" borderId="41" xfId="347" applyNumberFormat="1" applyFont="1" applyFill="1" applyBorder="1" applyAlignment="1" applyProtection="1">
      <alignment horizontal="center" vertical="center" wrapText="1"/>
      <protection/>
    </xf>
    <xf numFmtId="1" fontId="64" fillId="0" borderId="45" xfId="347" applyNumberFormat="1" applyFont="1" applyFill="1" applyBorder="1" applyAlignment="1" applyProtection="1">
      <alignment horizontal="center" vertical="center" wrapText="1"/>
      <protection/>
    </xf>
    <xf numFmtId="1" fontId="9" fillId="0" borderId="14" xfId="347" applyNumberFormat="1" applyFont="1" applyFill="1" applyBorder="1" applyAlignment="1" applyProtection="1">
      <alignment horizontal="center" vertical="center" wrapText="1"/>
      <protection/>
    </xf>
    <xf numFmtId="1" fontId="10" fillId="0" borderId="60" xfId="347" applyNumberFormat="1" applyFont="1" applyFill="1" applyBorder="1" applyAlignment="1" applyProtection="1">
      <alignment horizontal="center" vertical="center" wrapText="1"/>
      <protection/>
    </xf>
    <xf numFmtId="1" fontId="10" fillId="0" borderId="46" xfId="347" applyNumberFormat="1" applyFont="1" applyFill="1" applyBorder="1" applyAlignment="1" applyProtection="1">
      <alignment horizontal="center" vertical="center" wrapText="1"/>
      <protection/>
    </xf>
    <xf numFmtId="1" fontId="10" fillId="0" borderId="61" xfId="347" applyNumberFormat="1" applyFont="1" applyFill="1" applyBorder="1" applyAlignment="1" applyProtection="1">
      <alignment horizontal="center" vertical="center" wrapText="1"/>
      <protection/>
    </xf>
    <xf numFmtId="1" fontId="10" fillId="0" borderId="62" xfId="347" applyNumberFormat="1" applyFont="1" applyFill="1" applyBorder="1" applyAlignment="1" applyProtection="1">
      <alignment horizontal="center" vertical="center" wrapText="1"/>
      <protection/>
    </xf>
    <xf numFmtId="1" fontId="10" fillId="0" borderId="0" xfId="347" applyNumberFormat="1" applyFont="1" applyFill="1" applyBorder="1" applyAlignment="1" applyProtection="1">
      <alignment horizontal="center" vertical="center" wrapText="1"/>
      <protection/>
    </xf>
    <xf numFmtId="1" fontId="10" fillId="0" borderId="63" xfId="347" applyNumberFormat="1" applyFont="1" applyFill="1" applyBorder="1" applyAlignment="1" applyProtection="1">
      <alignment horizontal="center" vertical="center" wrapText="1"/>
      <protection/>
    </xf>
    <xf numFmtId="1" fontId="10" fillId="0" borderId="16" xfId="347" applyNumberFormat="1" applyFont="1" applyFill="1" applyBorder="1" applyAlignment="1" applyProtection="1">
      <alignment horizontal="center" vertical="center" wrapText="1"/>
      <protection/>
    </xf>
    <xf numFmtId="1" fontId="10" fillId="0" borderId="44" xfId="347" applyNumberFormat="1" applyFont="1" applyFill="1" applyBorder="1" applyAlignment="1" applyProtection="1">
      <alignment horizontal="center" vertical="center" wrapText="1"/>
      <protection/>
    </xf>
    <xf numFmtId="1" fontId="10" fillId="0" borderId="47" xfId="347" applyNumberFormat="1" applyFont="1" applyFill="1" applyBorder="1" applyAlignment="1" applyProtection="1">
      <alignment horizontal="center" vertical="center" wrapText="1"/>
      <protection/>
    </xf>
    <xf numFmtId="1" fontId="9" fillId="0" borderId="60" xfId="347" applyNumberFormat="1" applyFont="1" applyFill="1" applyBorder="1" applyAlignment="1" applyProtection="1">
      <alignment horizontal="center" vertical="center" wrapText="1"/>
      <protection/>
    </xf>
    <xf numFmtId="1" fontId="9" fillId="0" borderId="46" xfId="347" applyNumberFormat="1" applyFont="1" applyFill="1" applyBorder="1" applyAlignment="1" applyProtection="1">
      <alignment horizontal="center" vertical="center" wrapText="1"/>
      <protection/>
    </xf>
    <xf numFmtId="1" fontId="9" fillId="0" borderId="61" xfId="347" applyNumberFormat="1" applyFont="1" applyFill="1" applyBorder="1" applyAlignment="1" applyProtection="1">
      <alignment horizontal="center" vertical="center" wrapText="1"/>
      <protection/>
    </xf>
    <xf numFmtId="1" fontId="9" fillId="0" borderId="62" xfId="347" applyNumberFormat="1" applyFont="1" applyFill="1" applyBorder="1" applyAlignment="1" applyProtection="1">
      <alignment horizontal="center" vertical="center" wrapText="1"/>
      <protection/>
    </xf>
    <xf numFmtId="1" fontId="9" fillId="0" borderId="0" xfId="347" applyNumberFormat="1" applyFont="1" applyFill="1" applyBorder="1" applyAlignment="1" applyProtection="1">
      <alignment horizontal="center" vertical="center" wrapText="1"/>
      <protection/>
    </xf>
    <xf numFmtId="1" fontId="9" fillId="0" borderId="63" xfId="347" applyNumberFormat="1" applyFont="1" applyFill="1" applyBorder="1" applyAlignment="1" applyProtection="1">
      <alignment horizontal="center" vertical="center" wrapText="1"/>
      <protection/>
    </xf>
    <xf numFmtId="1" fontId="9" fillId="0" borderId="16" xfId="347" applyNumberFormat="1" applyFont="1" applyFill="1" applyBorder="1" applyAlignment="1" applyProtection="1">
      <alignment horizontal="center" vertical="center" wrapText="1"/>
      <protection/>
    </xf>
    <xf numFmtId="1" fontId="9" fillId="0" borderId="44" xfId="347" applyNumberFormat="1" applyFont="1" applyFill="1" applyBorder="1" applyAlignment="1" applyProtection="1">
      <alignment horizontal="center" vertical="center" wrapText="1"/>
      <protection/>
    </xf>
    <xf numFmtId="1" fontId="9" fillId="0" borderId="47" xfId="347" applyNumberFormat="1" applyFont="1" applyFill="1" applyBorder="1" applyAlignment="1" applyProtection="1">
      <alignment horizontal="center" vertical="center" wrapText="1"/>
      <protection/>
    </xf>
    <xf numFmtId="1" fontId="9" fillId="0" borderId="45" xfId="347" applyNumberFormat="1" applyFont="1" applyFill="1" applyBorder="1" applyAlignment="1" applyProtection="1">
      <alignment horizontal="center" vertical="center" wrapText="1"/>
      <protection/>
    </xf>
    <xf numFmtId="1" fontId="9" fillId="0" borderId="41" xfId="347" applyNumberFormat="1" applyFont="1" applyFill="1" applyBorder="1" applyAlignment="1" applyProtection="1">
      <alignment horizontal="center" vertical="center" wrapText="1"/>
      <protection/>
    </xf>
    <xf numFmtId="1" fontId="9" fillId="0" borderId="64" xfId="347" applyNumberFormat="1" applyFont="1" applyFill="1" applyBorder="1" applyAlignment="1" applyProtection="1">
      <alignment horizontal="center" vertical="center" wrapText="1"/>
      <protection/>
    </xf>
    <xf numFmtId="1" fontId="9" fillId="0" borderId="14" xfId="347" applyNumberFormat="1" applyFont="1" applyFill="1" applyBorder="1" applyAlignment="1" applyProtection="1">
      <alignment horizontal="center" vertical="center" wrapText="1"/>
      <protection locked="0"/>
    </xf>
    <xf numFmtId="1" fontId="71" fillId="0" borderId="0" xfId="347" applyNumberFormat="1" applyFont="1" applyFill="1" applyAlignment="1" applyProtection="1">
      <alignment horizontal="center"/>
      <protection locked="0"/>
    </xf>
    <xf numFmtId="1" fontId="71" fillId="0" borderId="44" xfId="347" applyNumberFormat="1" applyFont="1" applyFill="1" applyBorder="1" applyAlignment="1" applyProtection="1">
      <alignment horizontal="center"/>
      <protection locked="0"/>
    </xf>
    <xf numFmtId="1" fontId="1" fillId="0" borderId="59" xfId="347" applyNumberFormat="1" applyFont="1" applyFill="1" applyBorder="1" applyAlignment="1" applyProtection="1">
      <alignment horizontal="center"/>
      <protection/>
    </xf>
    <xf numFmtId="1" fontId="1" fillId="0" borderId="65" xfId="347" applyNumberFormat="1" applyFont="1" applyFill="1" applyBorder="1" applyAlignment="1" applyProtection="1">
      <alignment horizontal="center"/>
      <protection/>
    </xf>
    <xf numFmtId="1" fontId="1" fillId="0" borderId="15" xfId="347" applyNumberFormat="1" applyFont="1" applyFill="1" applyBorder="1" applyAlignment="1" applyProtection="1">
      <alignment horizontal="center"/>
      <protection/>
    </xf>
    <xf numFmtId="1" fontId="9" fillId="0" borderId="59" xfId="347" applyNumberFormat="1" applyFont="1" applyFill="1" applyBorder="1" applyAlignment="1" applyProtection="1">
      <alignment horizontal="center" vertical="center" wrapText="1"/>
      <protection/>
    </xf>
    <xf numFmtId="1" fontId="72" fillId="0" borderId="14" xfId="347" applyNumberFormat="1" applyFont="1" applyFill="1" applyBorder="1" applyAlignment="1" applyProtection="1">
      <alignment horizontal="center" vertical="center"/>
      <protection locked="0"/>
    </xf>
    <xf numFmtId="180" fontId="65" fillId="0" borderId="14" xfId="347" applyNumberFormat="1" applyFont="1" applyFill="1" applyBorder="1" applyAlignment="1" applyProtection="1">
      <alignment horizontal="center" vertical="center"/>
      <protection locked="0"/>
    </xf>
    <xf numFmtId="3" fontId="65" fillId="0" borderId="14" xfId="347" applyNumberFormat="1" applyFont="1" applyFill="1" applyBorder="1" applyAlignment="1" applyProtection="1">
      <alignment horizontal="center" vertical="center"/>
      <protection locked="0"/>
    </xf>
    <xf numFmtId="181" fontId="65" fillId="0" borderId="14" xfId="347" applyNumberFormat="1" applyFont="1" applyFill="1" applyBorder="1" applyAlignment="1" applyProtection="1">
      <alignment horizontal="center" vertical="center"/>
      <protection locked="0"/>
    </xf>
    <xf numFmtId="1" fontId="65" fillId="0" borderId="14" xfId="347" applyNumberFormat="1" applyFont="1" applyFill="1" applyBorder="1" applyAlignment="1" applyProtection="1">
      <alignment horizontal="center" vertical="center"/>
      <protection locked="0"/>
    </xf>
    <xf numFmtId="3" fontId="72" fillId="0" borderId="14" xfId="0" applyNumberFormat="1" applyFont="1" applyFill="1" applyBorder="1" applyAlignment="1">
      <alignment horizontal="center" vertical="center"/>
    </xf>
    <xf numFmtId="3" fontId="2" fillId="0" borderId="14" xfId="345" applyNumberFormat="1" applyFont="1" applyFill="1" applyBorder="1" applyAlignment="1">
      <alignment horizontal="center" vertical="center" wrapText="1"/>
      <protection/>
    </xf>
    <xf numFmtId="3" fontId="2" fillId="0" borderId="15" xfId="345" applyNumberFormat="1" applyFont="1" applyFill="1" applyBorder="1" applyAlignment="1">
      <alignment horizontal="center" vertical="center" wrapText="1"/>
      <protection/>
    </xf>
    <xf numFmtId="3" fontId="2" fillId="0" borderId="14" xfId="346" applyNumberFormat="1" applyFont="1" applyFill="1" applyBorder="1" applyAlignment="1">
      <alignment horizontal="center" vertical="center" wrapText="1"/>
      <protection/>
    </xf>
    <xf numFmtId="3" fontId="2" fillId="0" borderId="15" xfId="346" applyNumberFormat="1" applyFont="1" applyFill="1" applyBorder="1" applyAlignment="1">
      <alignment horizontal="center" vertical="center" wrapText="1"/>
      <protection/>
    </xf>
    <xf numFmtId="181" fontId="65" fillId="0" borderId="14" xfId="347" applyNumberFormat="1" applyFont="1" applyFill="1" applyBorder="1" applyAlignment="1" applyProtection="1">
      <alignment horizontal="center" vertical="center" wrapText="1"/>
      <protection locked="0"/>
    </xf>
    <xf numFmtId="3" fontId="65" fillId="0" borderId="14" xfId="347" applyNumberFormat="1" applyFont="1" applyFill="1" applyBorder="1" applyAlignment="1" applyProtection="1">
      <alignment horizontal="center" vertical="center" wrapText="1"/>
      <protection locked="0"/>
    </xf>
    <xf numFmtId="180" fontId="7" fillId="0" borderId="15" xfId="345" applyNumberFormat="1" applyFont="1" applyFill="1" applyBorder="1" applyAlignment="1">
      <alignment horizontal="center" vertical="center" wrapText="1"/>
      <protection/>
    </xf>
    <xf numFmtId="3" fontId="52" fillId="0" borderId="14" xfId="345" applyNumberFormat="1" applyFont="1" applyFill="1" applyBorder="1" applyAlignment="1">
      <alignment horizontal="center" vertical="center" wrapText="1"/>
      <protection/>
    </xf>
  </cellXfs>
  <cellStyles count="37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— акцент1" xfId="39"/>
    <cellStyle name="20% - Акцент1 2" xfId="40"/>
    <cellStyle name="20% - Акцент1 3" xfId="41"/>
    <cellStyle name="20% - Акцент1 4" xfId="42"/>
    <cellStyle name="20% — акцент1_dodatky (4)" xfId="43"/>
    <cellStyle name="20% — акцент2" xfId="44"/>
    <cellStyle name="20% - Акцент2 2" xfId="45"/>
    <cellStyle name="20% - Акцент2 3" xfId="46"/>
    <cellStyle name="20% - Акцент2 4" xfId="47"/>
    <cellStyle name="20% — акцент2_dodatky (4)" xfId="48"/>
    <cellStyle name="20% — акцент3" xfId="49"/>
    <cellStyle name="20% - Акцент3 2" xfId="50"/>
    <cellStyle name="20% - Акцент3 3" xfId="51"/>
    <cellStyle name="20% - Акцент3 4" xfId="52"/>
    <cellStyle name="20% — акцент3_dodatky (4)" xfId="53"/>
    <cellStyle name="20% — акцент4" xfId="54"/>
    <cellStyle name="20% - Акцент4 2" xfId="55"/>
    <cellStyle name="20% - Акцент4 3" xfId="56"/>
    <cellStyle name="20% - Акцент4 4" xfId="57"/>
    <cellStyle name="20% — акцент4_dodatky (4)" xfId="58"/>
    <cellStyle name="20% — акцент5" xfId="59"/>
    <cellStyle name="20% - Акцент5 2" xfId="60"/>
    <cellStyle name="20% - Акцент5 3" xfId="61"/>
    <cellStyle name="20% - Акцент5 4" xfId="62"/>
    <cellStyle name="20% — акцент5_dodatky (4)" xfId="63"/>
    <cellStyle name="20% — акцент6" xfId="64"/>
    <cellStyle name="20% - Акцент6 2" xfId="65"/>
    <cellStyle name="20% - Акцент6 3" xfId="66"/>
    <cellStyle name="20% - Акцент6 4" xfId="67"/>
    <cellStyle name="20% — акцент6_dodatky (4)" xfId="68"/>
    <cellStyle name="20% – Акцентування1" xfId="69"/>
    <cellStyle name="20% – Акцентування1 2" xfId="70"/>
    <cellStyle name="20% – Акцентування1 3" xfId="71"/>
    <cellStyle name="20% – Акцентування1 4" xfId="72"/>
    <cellStyle name="20% – Акцентування2" xfId="73"/>
    <cellStyle name="20% – Акцентування2 2" xfId="74"/>
    <cellStyle name="20% – Акцентування2 3" xfId="75"/>
    <cellStyle name="20% – Акцентування2 4" xfId="76"/>
    <cellStyle name="20% – Акцентування3" xfId="77"/>
    <cellStyle name="20% – Акцентування3 2" xfId="78"/>
    <cellStyle name="20% – Акцентування3 3" xfId="79"/>
    <cellStyle name="20% – Акцентування3 4" xfId="80"/>
    <cellStyle name="20% – Акцентування4" xfId="81"/>
    <cellStyle name="20% – Акцентування4 2" xfId="82"/>
    <cellStyle name="20% – Акцентування4 3" xfId="83"/>
    <cellStyle name="20% – Акцентування4 4" xfId="84"/>
    <cellStyle name="20% – Акцентування5" xfId="85"/>
    <cellStyle name="20% – Акцентування5 2" xfId="86"/>
    <cellStyle name="20% – Акцентування5 3" xfId="87"/>
    <cellStyle name="20% – Акцентування5 4" xfId="88"/>
    <cellStyle name="20% – Акцентування6" xfId="89"/>
    <cellStyle name="20% – Акцентування6 2" xfId="90"/>
    <cellStyle name="20% – Акцентування6 3" xfId="91"/>
    <cellStyle name="20% – Акцентування6 4" xfId="92"/>
    <cellStyle name="40% - Accent1" xfId="93"/>
    <cellStyle name="40% - Accent1 2" xfId="94"/>
    <cellStyle name="40% - Accent1 3" xfId="95"/>
    <cellStyle name="40% - Accent1 4" xfId="96"/>
    <cellStyle name="40% - Accent2" xfId="97"/>
    <cellStyle name="40% - Accent2 2" xfId="98"/>
    <cellStyle name="40% - Accent2 3" xfId="99"/>
    <cellStyle name="40% - Accent2 4" xfId="100"/>
    <cellStyle name="40% - Accent3" xfId="101"/>
    <cellStyle name="40% - Accent3 2" xfId="102"/>
    <cellStyle name="40% - Accent3 3" xfId="103"/>
    <cellStyle name="40% - Accent3 4" xfId="104"/>
    <cellStyle name="40% - Accent4" xfId="105"/>
    <cellStyle name="40% - Accent4 2" xfId="106"/>
    <cellStyle name="40% - Accent4 3" xfId="107"/>
    <cellStyle name="40% - Accent4 4" xfId="108"/>
    <cellStyle name="40% - Accent5" xfId="109"/>
    <cellStyle name="40% - Accent5 2" xfId="110"/>
    <cellStyle name="40% - Accent5 3" xfId="111"/>
    <cellStyle name="40% - Accent5 4" xfId="112"/>
    <cellStyle name="40% - Accent6" xfId="113"/>
    <cellStyle name="40% - Accent6 2" xfId="114"/>
    <cellStyle name="40% - Accent6 3" xfId="115"/>
    <cellStyle name="40% - Accent6 4" xfId="116"/>
    <cellStyle name="40% — акцент1" xfId="117"/>
    <cellStyle name="40% - Акцент1 2" xfId="118"/>
    <cellStyle name="40% - Акцент1 3" xfId="119"/>
    <cellStyle name="40% - Акцент1 4" xfId="120"/>
    <cellStyle name="40% — акцент1_dodatky (4)" xfId="121"/>
    <cellStyle name="40% — акцент2" xfId="122"/>
    <cellStyle name="40% - Акцент2 2" xfId="123"/>
    <cellStyle name="40% - Акцент2 3" xfId="124"/>
    <cellStyle name="40% - Акцент2 4" xfId="125"/>
    <cellStyle name="40% — акцент2_dodatky (4)" xfId="126"/>
    <cellStyle name="40% — акцент3" xfId="127"/>
    <cellStyle name="40% - Акцент3 2" xfId="128"/>
    <cellStyle name="40% - Акцент3 3" xfId="129"/>
    <cellStyle name="40% - Акцент3 4" xfId="130"/>
    <cellStyle name="40% — акцент3_dodatky (4)" xfId="131"/>
    <cellStyle name="40% — акцент4" xfId="132"/>
    <cellStyle name="40% - Акцент4 2" xfId="133"/>
    <cellStyle name="40% - Акцент4 3" xfId="134"/>
    <cellStyle name="40% - Акцент4 4" xfId="135"/>
    <cellStyle name="40% — акцент4_dodatky (4)" xfId="136"/>
    <cellStyle name="40% — акцент5" xfId="137"/>
    <cellStyle name="40% - Акцент5 2" xfId="138"/>
    <cellStyle name="40% - Акцент5 3" xfId="139"/>
    <cellStyle name="40% - Акцент5 4" xfId="140"/>
    <cellStyle name="40% — акцент5_dodatky (4)" xfId="141"/>
    <cellStyle name="40% — акцент6" xfId="142"/>
    <cellStyle name="40% - Акцент6 2" xfId="143"/>
    <cellStyle name="40% - Акцент6 3" xfId="144"/>
    <cellStyle name="40% - Акцент6 4" xfId="145"/>
    <cellStyle name="40% — акцент6_dodatky (4)" xfId="146"/>
    <cellStyle name="40% – Акцентування1" xfId="147"/>
    <cellStyle name="40% – Акцентування1 2" xfId="148"/>
    <cellStyle name="40% – Акцентування1 3" xfId="149"/>
    <cellStyle name="40% – Акцентування1 4" xfId="150"/>
    <cellStyle name="40% – Акцентування2" xfId="151"/>
    <cellStyle name="40% – Акцентування2 2" xfId="152"/>
    <cellStyle name="40% – Акцентування2 3" xfId="153"/>
    <cellStyle name="40% – Акцентування2 4" xfId="154"/>
    <cellStyle name="40% – Акцентування3" xfId="155"/>
    <cellStyle name="40% – Акцентування3 2" xfId="156"/>
    <cellStyle name="40% – Акцентування3 3" xfId="157"/>
    <cellStyle name="40% – Акцентування3 4" xfId="158"/>
    <cellStyle name="40% – Акцентування4" xfId="159"/>
    <cellStyle name="40% – Акцентування4 2" xfId="160"/>
    <cellStyle name="40% – Акцентування4 3" xfId="161"/>
    <cellStyle name="40% – Акцентування4 4" xfId="162"/>
    <cellStyle name="40% – Акцентування5" xfId="163"/>
    <cellStyle name="40% – Акцентування5 2" xfId="164"/>
    <cellStyle name="40% – Акцентування5 3" xfId="165"/>
    <cellStyle name="40% – Акцентування5 4" xfId="166"/>
    <cellStyle name="40% – Акцентування6" xfId="167"/>
    <cellStyle name="40% – Акцентування6 2" xfId="168"/>
    <cellStyle name="40% – Акцентування6 3" xfId="169"/>
    <cellStyle name="40% – Акцентування6 4" xfId="170"/>
    <cellStyle name="60% - Accent1" xfId="171"/>
    <cellStyle name="60% - Accent1 2" xfId="172"/>
    <cellStyle name="60% - Accent2" xfId="173"/>
    <cellStyle name="60% - Accent2 2" xfId="174"/>
    <cellStyle name="60% - Accent3" xfId="175"/>
    <cellStyle name="60% - Accent3 2" xfId="176"/>
    <cellStyle name="60% - Accent4" xfId="177"/>
    <cellStyle name="60% - Accent4 2" xfId="178"/>
    <cellStyle name="60% - Accent5" xfId="179"/>
    <cellStyle name="60% - Accent5 2" xfId="180"/>
    <cellStyle name="60% - Accent6" xfId="181"/>
    <cellStyle name="60% - Accent6 2" xfId="182"/>
    <cellStyle name="60% — акцент1" xfId="183"/>
    <cellStyle name="60% - Акцент1 2" xfId="184"/>
    <cellStyle name="60% - Акцент1 3" xfId="185"/>
    <cellStyle name="60% — акцент1_dodatky (4)" xfId="186"/>
    <cellStyle name="60% — акцент2" xfId="187"/>
    <cellStyle name="60% - Акцент2 2" xfId="188"/>
    <cellStyle name="60% - Акцент2 3" xfId="189"/>
    <cellStyle name="60% — акцент2_dodatky (4)" xfId="190"/>
    <cellStyle name="60% — акцент3" xfId="191"/>
    <cellStyle name="60% - Акцент3 2" xfId="192"/>
    <cellStyle name="60% - Акцент3 3" xfId="193"/>
    <cellStyle name="60% — акцент3_dodatky (4)" xfId="194"/>
    <cellStyle name="60% — акцент4" xfId="195"/>
    <cellStyle name="60% - Акцент4 2" xfId="196"/>
    <cellStyle name="60% - Акцент4 3" xfId="197"/>
    <cellStyle name="60% — акцент4_dodatky (4)" xfId="198"/>
    <cellStyle name="60% — акцент5" xfId="199"/>
    <cellStyle name="60% - Акцент5 2" xfId="200"/>
    <cellStyle name="60% - Акцент5 3" xfId="201"/>
    <cellStyle name="60% — акцент5_dodatky (4)" xfId="202"/>
    <cellStyle name="60% — акцент6" xfId="203"/>
    <cellStyle name="60% - Акцент6 2" xfId="204"/>
    <cellStyle name="60% - Акцент6 3" xfId="205"/>
    <cellStyle name="60% — акцент6_dodatky (4)" xfId="206"/>
    <cellStyle name="60% – Акцентування1" xfId="207"/>
    <cellStyle name="60% – Акцентування1 2" xfId="208"/>
    <cellStyle name="60% – Акцентування2" xfId="209"/>
    <cellStyle name="60% – Акцентування2 2" xfId="210"/>
    <cellStyle name="60% – Акцентування3" xfId="211"/>
    <cellStyle name="60% – Акцентування3 2" xfId="212"/>
    <cellStyle name="60% – Акцентування4" xfId="213"/>
    <cellStyle name="60% – Акцентування4 2" xfId="214"/>
    <cellStyle name="60% – Акцентування5" xfId="215"/>
    <cellStyle name="60% – Акцентування5 2" xfId="216"/>
    <cellStyle name="60% – Акцентування6" xfId="217"/>
    <cellStyle name="60% – Акцентування6 2" xfId="218"/>
    <cellStyle name="Accent1" xfId="219"/>
    <cellStyle name="Accent1 2" xfId="220"/>
    <cellStyle name="Accent2" xfId="221"/>
    <cellStyle name="Accent2 2" xfId="222"/>
    <cellStyle name="Accent3" xfId="223"/>
    <cellStyle name="Accent3 2" xfId="224"/>
    <cellStyle name="Accent4" xfId="225"/>
    <cellStyle name="Accent4 2" xfId="226"/>
    <cellStyle name="Accent5" xfId="227"/>
    <cellStyle name="Accent5 2" xfId="228"/>
    <cellStyle name="Accent6" xfId="229"/>
    <cellStyle name="Accent6 2" xfId="230"/>
    <cellStyle name="Bad" xfId="231"/>
    <cellStyle name="Bad 2" xfId="232"/>
    <cellStyle name="Calculation" xfId="233"/>
    <cellStyle name="Calculation 2" xfId="234"/>
    <cellStyle name="Check Cell" xfId="235"/>
    <cellStyle name="Check Cell 2" xfId="236"/>
    <cellStyle name="Explanatory Text" xfId="237"/>
    <cellStyle name="Good" xfId="238"/>
    <cellStyle name="Good 2" xfId="239"/>
    <cellStyle name="Heading 1" xfId="240"/>
    <cellStyle name="Heading 2" xfId="241"/>
    <cellStyle name="Heading 3" xfId="242"/>
    <cellStyle name="Heading 4" xfId="243"/>
    <cellStyle name="Input" xfId="244"/>
    <cellStyle name="Input 2" xfId="245"/>
    <cellStyle name="Linked Cell" xfId="246"/>
    <cellStyle name="Neutral" xfId="247"/>
    <cellStyle name="Neutral 2" xfId="248"/>
    <cellStyle name="Note" xfId="249"/>
    <cellStyle name="Note 2" xfId="250"/>
    <cellStyle name="Note 3" xfId="251"/>
    <cellStyle name="Note 4" xfId="252"/>
    <cellStyle name="Note_СВОД_12" xfId="253"/>
    <cellStyle name="Output" xfId="254"/>
    <cellStyle name="Output 2" xfId="255"/>
    <cellStyle name="Title" xfId="256"/>
    <cellStyle name="Total" xfId="257"/>
    <cellStyle name="Warning Text" xfId="258"/>
    <cellStyle name="Акцент1" xfId="259"/>
    <cellStyle name="Акцент1 2" xfId="260"/>
    <cellStyle name="Акцент1 3" xfId="261"/>
    <cellStyle name="Акцент1_dodatky (4)" xfId="262"/>
    <cellStyle name="Акцент2" xfId="263"/>
    <cellStyle name="Акцент2 2" xfId="264"/>
    <cellStyle name="Акцент2 3" xfId="265"/>
    <cellStyle name="Акцент2_dodatky (4)" xfId="266"/>
    <cellStyle name="Акцент3" xfId="267"/>
    <cellStyle name="Акцент3 2" xfId="268"/>
    <cellStyle name="Акцент3 3" xfId="269"/>
    <cellStyle name="Акцент3_dodatky (4)" xfId="270"/>
    <cellStyle name="Акцент4" xfId="271"/>
    <cellStyle name="Акцент4 2" xfId="272"/>
    <cellStyle name="Акцент4 3" xfId="273"/>
    <cellStyle name="Акцент4_dodatky (4)" xfId="274"/>
    <cellStyle name="Акцент5" xfId="275"/>
    <cellStyle name="Акцент5 2" xfId="276"/>
    <cellStyle name="Акцент5 3" xfId="277"/>
    <cellStyle name="Акцент5_dodatky (4)" xfId="278"/>
    <cellStyle name="Акцент6" xfId="279"/>
    <cellStyle name="Акцент6 2" xfId="280"/>
    <cellStyle name="Акцент6 3" xfId="281"/>
    <cellStyle name="Акцент6_dodatky (4)" xfId="282"/>
    <cellStyle name="Акцентування1" xfId="283"/>
    <cellStyle name="Акцентування1 2" xfId="284"/>
    <cellStyle name="Акцентування2" xfId="285"/>
    <cellStyle name="Акцентування2 2" xfId="286"/>
    <cellStyle name="Акцентування3" xfId="287"/>
    <cellStyle name="Акцентування3 2" xfId="288"/>
    <cellStyle name="Акцентування4" xfId="289"/>
    <cellStyle name="Акцентування4 2" xfId="290"/>
    <cellStyle name="Акцентування5" xfId="291"/>
    <cellStyle name="Акцентування5 2" xfId="292"/>
    <cellStyle name="Акцентування6" xfId="293"/>
    <cellStyle name="Акцентування6 2" xfId="294"/>
    <cellStyle name="Ввід" xfId="295"/>
    <cellStyle name="Ввід 2" xfId="296"/>
    <cellStyle name="Ввод " xfId="297"/>
    <cellStyle name="Ввод  2" xfId="298"/>
    <cellStyle name="Ввод _dodatky (4)" xfId="299"/>
    <cellStyle name="Percent" xfId="300"/>
    <cellStyle name="Вывод" xfId="301"/>
    <cellStyle name="Вывод 2" xfId="302"/>
    <cellStyle name="Вывод 3" xfId="303"/>
    <cellStyle name="Вывод_dodatky (4)" xfId="304"/>
    <cellStyle name="Вычисление" xfId="305"/>
    <cellStyle name="Вычисление 2" xfId="306"/>
    <cellStyle name="Вычисление 3" xfId="307"/>
    <cellStyle name="Вычисление_dodatky (4)" xfId="308"/>
    <cellStyle name="Гарний" xfId="309"/>
    <cellStyle name="Currency" xfId="310"/>
    <cellStyle name="Currency [0]" xfId="311"/>
    <cellStyle name="Добре" xfId="312"/>
    <cellStyle name="Добре 2" xfId="313"/>
    <cellStyle name="Заголовок 1" xfId="314"/>
    <cellStyle name="Заголовок 2" xfId="315"/>
    <cellStyle name="Заголовок 3" xfId="316"/>
    <cellStyle name="Заголовок 4" xfId="317"/>
    <cellStyle name="Звичайний 2" xfId="318"/>
    <cellStyle name="Звичайний 2 3" xfId="319"/>
    <cellStyle name="Звичайний 3" xfId="320"/>
    <cellStyle name="Звичайний 3 2 3" xfId="321"/>
    <cellStyle name="Зв'язана клітинка" xfId="322"/>
    <cellStyle name="Итог" xfId="323"/>
    <cellStyle name="Итог 2" xfId="324"/>
    <cellStyle name="Итог_dodatky (4)" xfId="325"/>
    <cellStyle name="Контрольна клітинка" xfId="326"/>
    <cellStyle name="Контрольна клітинка 2" xfId="327"/>
    <cellStyle name="Контрольная ячейка" xfId="328"/>
    <cellStyle name="Контрольная ячейка 2" xfId="329"/>
    <cellStyle name="Контрольная ячейка_dodatky (4)" xfId="330"/>
    <cellStyle name="Назва" xfId="331"/>
    <cellStyle name="Название" xfId="332"/>
    <cellStyle name="Нейтральний" xfId="333"/>
    <cellStyle name="Нейтральный" xfId="334"/>
    <cellStyle name="Нейтральный 2" xfId="335"/>
    <cellStyle name="Нейтральный 3" xfId="336"/>
    <cellStyle name="Обчислення" xfId="337"/>
    <cellStyle name="Обчислення 2" xfId="338"/>
    <cellStyle name="Обычный 2" xfId="339"/>
    <cellStyle name="Обычный 2 2" xfId="340"/>
    <cellStyle name="Обычный 2_Книга1" xfId="341"/>
    <cellStyle name="Обычный 3" xfId="342"/>
    <cellStyle name="Обычный 4" xfId="343"/>
    <cellStyle name="Обычный 5 2" xfId="344"/>
    <cellStyle name="Обычный 5 3" xfId="345"/>
    <cellStyle name="Обычный 6 3" xfId="346"/>
    <cellStyle name="Обычный_06" xfId="347"/>
    <cellStyle name="Обычный_09_Професійний склад" xfId="348"/>
    <cellStyle name="Обычный_12 Зинкевич" xfId="349"/>
    <cellStyle name="Обычный_27.08.2013" xfId="350"/>
    <cellStyle name="Обычный_TБЛ-12~1" xfId="351"/>
    <cellStyle name="Обычный_Форма7Н" xfId="352"/>
    <cellStyle name="Підсумок" xfId="353"/>
    <cellStyle name="Плохой" xfId="354"/>
    <cellStyle name="Плохой 2" xfId="355"/>
    <cellStyle name="Плохой 3" xfId="356"/>
    <cellStyle name="Плохой_dodatky (4)" xfId="357"/>
    <cellStyle name="Поганий" xfId="358"/>
    <cellStyle name="Поганий 2" xfId="359"/>
    <cellStyle name="Пояснение" xfId="360"/>
    <cellStyle name="Пояснение 2" xfId="361"/>
    <cellStyle name="Пояснение_dodatky (4)" xfId="362"/>
    <cellStyle name="Примечание" xfId="363"/>
    <cellStyle name="Примечание 2" xfId="364"/>
    <cellStyle name="Примечание 3" xfId="365"/>
    <cellStyle name="Примечание 4" xfId="366"/>
    <cellStyle name="Примечание_dodatky (4)" xfId="367"/>
    <cellStyle name="Примітка" xfId="368"/>
    <cellStyle name="Примітка 2" xfId="369"/>
    <cellStyle name="Примітка 3" xfId="370"/>
    <cellStyle name="Примітка 4" xfId="371"/>
    <cellStyle name="Примітка_СВОД_12" xfId="372"/>
    <cellStyle name="Результат" xfId="373"/>
    <cellStyle name="Результат 1" xfId="374"/>
    <cellStyle name="Связанная ячейка" xfId="375"/>
    <cellStyle name="Середній" xfId="376"/>
    <cellStyle name="Середній 2" xfId="377"/>
    <cellStyle name="Стиль 1" xfId="378"/>
    <cellStyle name="Стиль 1 2" xfId="379"/>
    <cellStyle name="Текст попередження" xfId="380"/>
    <cellStyle name="Текст пояснення" xfId="381"/>
    <cellStyle name="Текст предупреждения" xfId="382"/>
    <cellStyle name="Тысячи [0]_Анализ" xfId="383"/>
    <cellStyle name="Тысячи_Анализ" xfId="384"/>
    <cellStyle name="ФинᎰнсовый_Лист1 (3)_1" xfId="385"/>
    <cellStyle name="Comma" xfId="386"/>
    <cellStyle name="Comma [0]" xfId="387"/>
    <cellStyle name="Хороший" xfId="388"/>
    <cellStyle name="Хороший 2" xfId="3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22"/>
  <sheetViews>
    <sheetView view="pageBreakPreview" zoomScale="73" zoomScaleSheetLayoutView="73" zoomScalePageLayoutView="0" workbookViewId="0" topLeftCell="A1">
      <selection activeCell="O4" sqref="O4"/>
    </sheetView>
  </sheetViews>
  <sheetFormatPr defaultColWidth="10.28125" defaultRowHeight="15"/>
  <cols>
    <col min="1" max="1" width="33.421875" style="48" customWidth="1"/>
    <col min="2" max="2" width="10.7109375" style="54" customWidth="1"/>
    <col min="3" max="3" width="11.421875" style="54" customWidth="1"/>
    <col min="4" max="4" width="10.421875" style="48" customWidth="1"/>
    <col min="5" max="5" width="11.28125" style="48" customWidth="1"/>
    <col min="6" max="6" width="12.7109375" style="48" customWidth="1"/>
    <col min="7" max="7" width="12.00390625" style="48" customWidth="1"/>
    <col min="8" max="8" width="8.57421875" style="48" customWidth="1"/>
    <col min="9" max="11" width="9.140625" style="48" customWidth="1"/>
    <col min="12" max="245" width="7.8515625" style="48" customWidth="1"/>
    <col min="246" max="246" width="39.28125" style="48" customWidth="1"/>
    <col min="247" max="16384" width="10.28125" style="48" customWidth="1"/>
  </cols>
  <sheetData>
    <row r="1" spans="1:11" ht="49.5" customHeight="1">
      <c r="A1" s="192" t="s">
        <v>87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38.25" customHeight="1" thickBot="1">
      <c r="A2" s="193" t="s">
        <v>44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51" customFormat="1" ht="39" customHeight="1" thickTop="1">
      <c r="A3" s="50"/>
      <c r="B3" s="194" t="s">
        <v>45</v>
      </c>
      <c r="C3" s="195"/>
      <c r="D3" s="196" t="s">
        <v>46</v>
      </c>
      <c r="E3" s="197"/>
      <c r="F3" s="196" t="s">
        <v>47</v>
      </c>
      <c r="G3" s="197"/>
      <c r="H3" s="196" t="s">
        <v>48</v>
      </c>
      <c r="I3" s="197"/>
      <c r="J3" s="196" t="s">
        <v>49</v>
      </c>
      <c r="K3" s="198"/>
    </row>
    <row r="4" spans="1:11" s="51" customFormat="1" ht="40.5" customHeight="1" thickBot="1">
      <c r="A4" s="52"/>
      <c r="B4" s="97" t="s">
        <v>86</v>
      </c>
      <c r="C4" s="97" t="s">
        <v>50</v>
      </c>
      <c r="D4" s="97" t="s">
        <v>86</v>
      </c>
      <c r="E4" s="97" t="s">
        <v>50</v>
      </c>
      <c r="F4" s="97" t="s">
        <v>86</v>
      </c>
      <c r="G4" s="97" t="s">
        <v>50</v>
      </c>
      <c r="H4" s="97" t="s">
        <v>86</v>
      </c>
      <c r="I4" s="97" t="s">
        <v>50</v>
      </c>
      <c r="J4" s="97" t="s">
        <v>86</v>
      </c>
      <c r="K4" s="97" t="s">
        <v>50</v>
      </c>
    </row>
    <row r="5" spans="1:11" s="51" customFormat="1" ht="63" customHeight="1" thickTop="1">
      <c r="A5" s="91" t="s">
        <v>61</v>
      </c>
      <c r="B5" s="74">
        <v>496.6</v>
      </c>
      <c r="C5" s="152">
        <v>496.9</v>
      </c>
      <c r="D5" s="74">
        <v>291.7</v>
      </c>
      <c r="E5" s="152">
        <v>293.8</v>
      </c>
      <c r="F5" s="74">
        <v>204.9</v>
      </c>
      <c r="G5" s="152">
        <v>203.1</v>
      </c>
      <c r="H5" s="153">
        <v>232.7</v>
      </c>
      <c r="I5" s="152">
        <v>224</v>
      </c>
      <c r="J5" s="153">
        <v>263.9</v>
      </c>
      <c r="K5" s="154">
        <v>272.9</v>
      </c>
    </row>
    <row r="6" spans="1:11" s="51" customFormat="1" ht="48.75" customHeight="1">
      <c r="A6" s="92" t="s">
        <v>60</v>
      </c>
      <c r="B6" s="75">
        <v>62.5</v>
      </c>
      <c r="C6" s="88">
        <v>62.8</v>
      </c>
      <c r="D6" s="75">
        <v>59.6</v>
      </c>
      <c r="E6" s="88">
        <v>60.4</v>
      </c>
      <c r="F6" s="75">
        <v>67</v>
      </c>
      <c r="G6" s="88">
        <v>66.7</v>
      </c>
      <c r="H6" s="89">
        <v>55.7</v>
      </c>
      <c r="I6" s="88">
        <v>53.9</v>
      </c>
      <c r="J6" s="89">
        <v>70</v>
      </c>
      <c r="K6" s="90">
        <v>72.8</v>
      </c>
    </row>
    <row r="7" spans="1:11" s="51" customFormat="1" ht="57" customHeight="1">
      <c r="A7" s="93" t="s">
        <v>62</v>
      </c>
      <c r="B7" s="76">
        <v>445.8</v>
      </c>
      <c r="C7" s="77">
        <v>441</v>
      </c>
      <c r="D7" s="76">
        <v>254.8</v>
      </c>
      <c r="E7" s="77">
        <v>253.5</v>
      </c>
      <c r="F7" s="76">
        <v>191</v>
      </c>
      <c r="G7" s="77">
        <v>187.5</v>
      </c>
      <c r="H7" s="78">
        <v>210.8</v>
      </c>
      <c r="I7" s="77">
        <v>207</v>
      </c>
      <c r="J7" s="78">
        <v>235</v>
      </c>
      <c r="K7" s="79">
        <v>234</v>
      </c>
    </row>
    <row r="8" spans="1:11" s="51" customFormat="1" ht="54.75" customHeight="1">
      <c r="A8" s="94" t="s">
        <v>59</v>
      </c>
      <c r="B8" s="80">
        <v>56.1</v>
      </c>
      <c r="C8" s="81">
        <v>55.8</v>
      </c>
      <c r="D8" s="80">
        <v>52.1</v>
      </c>
      <c r="E8" s="81">
        <v>52.1</v>
      </c>
      <c r="F8" s="80">
        <v>62.4</v>
      </c>
      <c r="G8" s="81">
        <v>61.5</v>
      </c>
      <c r="H8" s="82">
        <v>50.5</v>
      </c>
      <c r="I8" s="81">
        <v>49.8</v>
      </c>
      <c r="J8" s="82">
        <v>62.3</v>
      </c>
      <c r="K8" s="83">
        <v>62.4</v>
      </c>
    </row>
    <row r="9" spans="1:11" s="51" customFormat="1" ht="70.5" customHeight="1">
      <c r="A9" s="95" t="s">
        <v>69</v>
      </c>
      <c r="B9" s="84">
        <v>50.8</v>
      </c>
      <c r="C9" s="85">
        <v>55.9</v>
      </c>
      <c r="D9" s="84">
        <v>36.9</v>
      </c>
      <c r="E9" s="85">
        <v>40.3</v>
      </c>
      <c r="F9" s="84">
        <v>13.9</v>
      </c>
      <c r="G9" s="85">
        <v>15.6</v>
      </c>
      <c r="H9" s="86">
        <v>21.9</v>
      </c>
      <c r="I9" s="85">
        <v>17</v>
      </c>
      <c r="J9" s="86">
        <v>28.9</v>
      </c>
      <c r="K9" s="87">
        <v>38.9</v>
      </c>
    </row>
    <row r="10" spans="1:11" s="51" customFormat="1" ht="60.75" customHeight="1">
      <c r="A10" s="96" t="s">
        <v>63</v>
      </c>
      <c r="B10" s="75">
        <v>10.2</v>
      </c>
      <c r="C10" s="88">
        <v>11.2</v>
      </c>
      <c r="D10" s="75">
        <v>12.6</v>
      </c>
      <c r="E10" s="88">
        <v>13.7</v>
      </c>
      <c r="F10" s="75">
        <v>6.8</v>
      </c>
      <c r="G10" s="88">
        <v>7.7</v>
      </c>
      <c r="H10" s="89">
        <v>9.4</v>
      </c>
      <c r="I10" s="88">
        <v>7.6</v>
      </c>
      <c r="J10" s="89">
        <v>11</v>
      </c>
      <c r="K10" s="90">
        <v>14.3</v>
      </c>
    </row>
    <row r="11" spans="1:11" s="56" customFormat="1" ht="15.75">
      <c r="A11" s="53"/>
      <c r="B11" s="53"/>
      <c r="C11" s="54"/>
      <c r="D11" s="53"/>
      <c r="E11" s="53"/>
      <c r="F11" s="55"/>
      <c r="G11" s="53"/>
      <c r="H11" s="53"/>
      <c r="I11" s="53"/>
      <c r="J11" s="53"/>
      <c r="K11" s="53"/>
    </row>
    <row r="12" spans="1:11" s="58" customFormat="1" ht="12" customHeight="1">
      <c r="A12" s="57"/>
      <c r="B12" s="57"/>
      <c r="C12" s="54"/>
      <c r="D12" s="57"/>
      <c r="E12" s="57"/>
      <c r="F12" s="55"/>
      <c r="G12" s="57"/>
      <c r="H12" s="57"/>
      <c r="I12" s="57"/>
      <c r="J12" s="57"/>
      <c r="K12" s="57"/>
    </row>
    <row r="13" spans="1:6" ht="15.75">
      <c r="A13" s="59"/>
      <c r="F13" s="55"/>
    </row>
    <row r="14" spans="1:6" ht="15.75">
      <c r="A14" s="59"/>
      <c r="F14" s="55"/>
    </row>
    <row r="15" spans="1:6" ht="15.75">
      <c r="A15" s="59"/>
      <c r="F15" s="55"/>
    </row>
    <row r="16" spans="1:6" ht="15.75">
      <c r="A16" s="59"/>
      <c r="F16" s="60"/>
    </row>
    <row r="17" spans="1:6" ht="15.75">
      <c r="A17" s="59"/>
      <c r="F17" s="61"/>
    </row>
    <row r="18" spans="1:6" ht="15.75">
      <c r="A18" s="59"/>
      <c r="F18" s="55"/>
    </row>
    <row r="19" spans="1:6" ht="15.75">
      <c r="A19" s="59"/>
      <c r="F19" s="55"/>
    </row>
    <row r="20" spans="1:6" ht="15.75">
      <c r="A20" s="59"/>
      <c r="F20" s="55"/>
    </row>
    <row r="21" spans="1:6" ht="15.75">
      <c r="A21" s="59"/>
      <c r="F21" s="55"/>
    </row>
    <row r="22" ht="15">
      <c r="A22" s="59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13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E23" sqref="E23"/>
    </sheetView>
  </sheetViews>
  <sheetFormatPr defaultColWidth="8.28125" defaultRowHeight="15"/>
  <cols>
    <col min="1" max="1" width="26.8515625" style="63" customWidth="1"/>
    <col min="2" max="2" width="16.421875" style="63" customWidth="1"/>
    <col min="3" max="3" width="14.421875" style="63" customWidth="1"/>
    <col min="4" max="4" width="14.00390625" style="63" customWidth="1"/>
    <col min="5" max="5" width="13.28125" style="63" customWidth="1"/>
    <col min="6" max="6" width="12.7109375" style="63" customWidth="1"/>
    <col min="7" max="7" width="12.00390625" style="63" customWidth="1"/>
    <col min="8" max="8" width="12.57421875" style="63" customWidth="1"/>
    <col min="9" max="9" width="13.7109375" style="63" customWidth="1"/>
    <col min="10" max="10" width="9.140625" style="64" customWidth="1"/>
    <col min="11" max="252" width="9.140625" style="63" customWidth="1"/>
    <col min="253" max="253" width="18.57421875" style="63" customWidth="1"/>
    <col min="254" max="254" width="11.57421875" style="63" customWidth="1"/>
    <col min="255" max="255" width="11.00390625" style="63" customWidth="1"/>
    <col min="256" max="16384" width="8.28125" style="63" customWidth="1"/>
  </cols>
  <sheetData>
    <row r="1" spans="1:9" s="62" customFormat="1" ht="18" customHeight="1">
      <c r="A1" s="202" t="s">
        <v>51</v>
      </c>
      <c r="B1" s="202"/>
      <c r="C1" s="202"/>
      <c r="D1" s="202"/>
      <c r="E1" s="202"/>
      <c r="F1" s="202"/>
      <c r="G1" s="202"/>
      <c r="H1" s="202"/>
      <c r="I1" s="202"/>
    </row>
    <row r="2" spans="1:9" s="62" customFormat="1" ht="15.75" customHeight="1">
      <c r="A2" s="202" t="s">
        <v>135</v>
      </c>
      <c r="B2" s="202"/>
      <c r="C2" s="202"/>
      <c r="D2" s="202"/>
      <c r="E2" s="202"/>
      <c r="F2" s="202"/>
      <c r="G2" s="202"/>
      <c r="H2" s="202"/>
      <c r="I2" s="202"/>
    </row>
    <row r="3" spans="1:9" s="62" customFormat="1" ht="14.25" customHeight="1">
      <c r="A3" s="203" t="s">
        <v>52</v>
      </c>
      <c r="B3" s="203"/>
      <c r="C3" s="203"/>
      <c r="D3" s="203"/>
      <c r="E3" s="203"/>
      <c r="F3" s="203"/>
      <c r="G3" s="203"/>
      <c r="H3" s="203"/>
      <c r="I3" s="203"/>
    </row>
    <row r="4" spans="1:9" s="62" customFormat="1" ht="9" customHeight="1" hidden="1">
      <c r="A4" s="203"/>
      <c r="B4" s="203"/>
      <c r="C4" s="203"/>
      <c r="D4" s="203"/>
      <c r="E4" s="203"/>
      <c r="F4" s="203"/>
      <c r="G4" s="203"/>
      <c r="H4" s="203"/>
      <c r="I4" s="203"/>
    </row>
    <row r="5" spans="1:9" ht="18" customHeight="1">
      <c r="A5" s="49" t="s">
        <v>44</v>
      </c>
      <c r="F5" s="200"/>
      <c r="G5" s="200"/>
      <c r="H5" s="200"/>
      <c r="I5" s="200"/>
    </row>
    <row r="6" spans="1:9" s="65" customFormat="1" ht="16.5" customHeight="1">
      <c r="A6" s="201"/>
      <c r="B6" s="204" t="s">
        <v>53</v>
      </c>
      <c r="C6" s="204"/>
      <c r="D6" s="204" t="s">
        <v>54</v>
      </c>
      <c r="E6" s="204"/>
      <c r="F6" s="204" t="s">
        <v>55</v>
      </c>
      <c r="G6" s="204"/>
      <c r="H6" s="204" t="s">
        <v>56</v>
      </c>
      <c r="I6" s="204"/>
    </row>
    <row r="7" spans="1:9" s="66" customFormat="1" ht="27.75" customHeight="1">
      <c r="A7" s="201"/>
      <c r="B7" s="73" t="s">
        <v>1</v>
      </c>
      <c r="C7" s="73" t="s">
        <v>8</v>
      </c>
      <c r="D7" s="73" t="s">
        <v>1</v>
      </c>
      <c r="E7" s="73" t="s">
        <v>8</v>
      </c>
      <c r="F7" s="73" t="s">
        <v>1</v>
      </c>
      <c r="G7" s="73" t="s">
        <v>8</v>
      </c>
      <c r="H7" s="73" t="s">
        <v>1</v>
      </c>
      <c r="I7" s="73" t="s">
        <v>8</v>
      </c>
    </row>
    <row r="8" spans="1:9" s="65" customFormat="1" ht="12.75" customHeight="1">
      <c r="A8" s="67"/>
      <c r="B8" s="199" t="s">
        <v>57</v>
      </c>
      <c r="C8" s="199"/>
      <c r="D8" s="199" t="s">
        <v>58</v>
      </c>
      <c r="E8" s="199"/>
      <c r="F8" s="199" t="s">
        <v>57</v>
      </c>
      <c r="G8" s="199"/>
      <c r="H8" s="199" t="s">
        <v>58</v>
      </c>
      <c r="I8" s="199"/>
    </row>
    <row r="9" spans="1:10" ht="15.75" customHeight="1">
      <c r="A9" s="136" t="s">
        <v>70</v>
      </c>
      <c r="B9" s="68">
        <v>441</v>
      </c>
      <c r="C9" s="68">
        <v>442.2</v>
      </c>
      <c r="D9" s="68">
        <v>55.8</v>
      </c>
      <c r="E9" s="68">
        <v>56.2</v>
      </c>
      <c r="F9" s="69">
        <v>55.9</v>
      </c>
      <c r="G9" s="69">
        <v>55</v>
      </c>
      <c r="H9" s="68">
        <v>11.2</v>
      </c>
      <c r="I9" s="68">
        <v>11.1</v>
      </c>
      <c r="J9" s="137"/>
    </row>
    <row r="10" spans="1:9" ht="15.75">
      <c r="A10" s="70"/>
      <c r="B10" s="71"/>
      <c r="C10" s="72"/>
      <c r="D10" s="70"/>
      <c r="E10" s="70"/>
      <c r="F10" s="70"/>
      <c r="G10" s="70"/>
      <c r="H10" s="70"/>
      <c r="I10" s="70"/>
    </row>
    <row r="11" spans="1:9" ht="15">
      <c r="A11" s="70"/>
      <c r="C11" s="70"/>
      <c r="D11" s="70"/>
      <c r="E11" s="70"/>
      <c r="F11" s="70"/>
      <c r="G11" s="70"/>
      <c r="H11" s="70"/>
      <c r="I11" s="70"/>
    </row>
    <row r="12" spans="1:9" ht="12.75">
      <c r="A12" s="71"/>
      <c r="C12" s="71"/>
      <c r="D12" s="71"/>
      <c r="E12" s="71"/>
      <c r="F12" s="71"/>
      <c r="G12" s="71"/>
      <c r="H12" s="71"/>
      <c r="I12" s="71"/>
    </row>
    <row r="13" spans="1:9" ht="12.75">
      <c r="A13" s="71"/>
      <c r="C13" s="71"/>
      <c r="D13" s="71"/>
      <c r="E13" s="71"/>
      <c r="F13" s="71"/>
      <c r="G13" s="71"/>
      <c r="H13" s="71"/>
      <c r="I13" s="71"/>
    </row>
  </sheetData>
  <sheetProtection/>
  <mergeCells count="14"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28"/>
  <sheetViews>
    <sheetView view="pageBreakPreview" zoomScaleNormal="85" zoomScaleSheetLayoutView="100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N19" sqref="N19"/>
    </sheetView>
  </sheetViews>
  <sheetFormatPr defaultColWidth="9.140625" defaultRowHeight="15"/>
  <cols>
    <col min="1" max="1" width="1.28515625" style="114" hidden="1" customWidth="1"/>
    <col min="2" max="2" width="34.28125" style="114" customWidth="1"/>
    <col min="3" max="4" width="17.8515625" style="114" customWidth="1"/>
    <col min="5" max="5" width="17.57421875" style="114" customWidth="1"/>
    <col min="6" max="6" width="16.7109375" style="114" customWidth="1"/>
    <col min="7" max="7" width="9.140625" style="114" customWidth="1"/>
    <col min="8" max="10" width="0" style="114" hidden="1" customWidth="1"/>
    <col min="11" max="16384" width="9.140625" style="114" customWidth="1"/>
  </cols>
  <sheetData>
    <row r="1" s="98" customFormat="1" ht="10.5" customHeight="1">
      <c r="F1" s="99"/>
    </row>
    <row r="2" spans="1:6" s="100" customFormat="1" ht="51" customHeight="1">
      <c r="A2" s="205" t="s">
        <v>64</v>
      </c>
      <c r="B2" s="205"/>
      <c r="C2" s="205"/>
      <c r="D2" s="205"/>
      <c r="E2" s="205"/>
      <c r="F2" s="205"/>
    </row>
    <row r="3" spans="1:6" s="100" customFormat="1" ht="20.25" customHeight="1">
      <c r="A3" s="101"/>
      <c r="B3" s="101"/>
      <c r="C3" s="101"/>
      <c r="D3" s="101"/>
      <c r="E3" s="101"/>
      <c r="F3" s="101"/>
    </row>
    <row r="4" spans="1:6" s="100" customFormat="1" ht="16.5" customHeight="1">
      <c r="A4" s="101"/>
      <c r="B4" s="101"/>
      <c r="C4" s="101"/>
      <c r="D4" s="101"/>
      <c r="E4" s="101"/>
      <c r="F4" s="102" t="s">
        <v>65</v>
      </c>
    </row>
    <row r="5" spans="1:6" s="100" customFormat="1" ht="24.75" customHeight="1">
      <c r="A5" s="101"/>
      <c r="B5" s="206"/>
      <c r="C5" s="207" t="s">
        <v>136</v>
      </c>
      <c r="D5" s="207" t="s">
        <v>137</v>
      </c>
      <c r="E5" s="208" t="s">
        <v>66</v>
      </c>
      <c r="F5" s="208"/>
    </row>
    <row r="6" spans="1:6" s="100" customFormat="1" ht="54.75" customHeight="1">
      <c r="A6" s="103"/>
      <c r="B6" s="206"/>
      <c r="C6" s="207"/>
      <c r="D6" s="207"/>
      <c r="E6" s="104" t="s">
        <v>4</v>
      </c>
      <c r="F6" s="105" t="s">
        <v>67</v>
      </c>
    </row>
    <row r="7" spans="2:6" s="106" customFormat="1" ht="19.5" customHeight="1">
      <c r="B7" s="107" t="s">
        <v>12</v>
      </c>
      <c r="C7" s="108">
        <v>1</v>
      </c>
      <c r="D7" s="109">
        <v>2</v>
      </c>
      <c r="E7" s="108">
        <v>3</v>
      </c>
      <c r="F7" s="109">
        <v>4</v>
      </c>
    </row>
    <row r="8" spans="2:10" s="110" customFormat="1" ht="23.25" customHeight="1">
      <c r="B8" s="111" t="s">
        <v>70</v>
      </c>
      <c r="C8" s="163">
        <v>2738</v>
      </c>
      <c r="D8" s="163">
        <v>936</v>
      </c>
      <c r="E8" s="164">
        <f>D8/C8*100</f>
        <v>34.18553688823959</v>
      </c>
      <c r="F8" s="163">
        <f>D8-C8</f>
        <v>-1802</v>
      </c>
      <c r="H8" s="112" t="e">
        <f>ROUND(D8/#REF!*100,1)</f>
        <v>#REF!</v>
      </c>
      <c r="I8" s="113">
        <f>ROUND(C8/1000,1)</f>
        <v>2.7</v>
      </c>
      <c r="J8" s="113">
        <f>ROUND(D8/1000,1)</f>
        <v>0.9</v>
      </c>
    </row>
    <row r="9" spans="2:6" ht="12.75">
      <c r="B9" s="155" t="s">
        <v>88</v>
      </c>
      <c r="C9" s="165">
        <v>598</v>
      </c>
      <c r="D9" s="165">
        <v>5</v>
      </c>
      <c r="E9" s="166">
        <f>D9/C9*100</f>
        <v>0.8361204013377926</v>
      </c>
      <c r="F9" s="165">
        <f>D9-C9</f>
        <v>-593</v>
      </c>
    </row>
    <row r="10" spans="2:6" ht="12.75">
      <c r="B10" s="155" t="s">
        <v>89</v>
      </c>
      <c r="C10" s="165">
        <v>21</v>
      </c>
      <c r="D10" s="165">
        <v>30</v>
      </c>
      <c r="E10" s="166">
        <f aca="true" t="shared" si="0" ref="E10:E28">D10/C10*100</f>
        <v>142.85714285714286</v>
      </c>
      <c r="F10" s="165">
        <f aca="true" t="shared" si="1" ref="F10:F28">D10-C10</f>
        <v>9</v>
      </c>
    </row>
    <row r="11" spans="2:6" ht="12.75">
      <c r="B11" s="155" t="s">
        <v>90</v>
      </c>
      <c r="C11" s="165">
        <v>45</v>
      </c>
      <c r="D11" s="165">
        <v>0</v>
      </c>
      <c r="E11" s="166">
        <f t="shared" si="0"/>
        <v>0</v>
      </c>
      <c r="F11" s="165">
        <f t="shared" si="1"/>
        <v>-45</v>
      </c>
    </row>
    <row r="12" spans="2:6" ht="12.75">
      <c r="B12" s="155" t="s">
        <v>91</v>
      </c>
      <c r="C12" s="165">
        <v>0</v>
      </c>
      <c r="D12" s="165">
        <v>0</v>
      </c>
      <c r="E12" s="166" t="s">
        <v>71</v>
      </c>
      <c r="F12" s="165">
        <f t="shared" si="1"/>
        <v>0</v>
      </c>
    </row>
    <row r="13" spans="2:6" ht="12.75">
      <c r="B13" s="155" t="s">
        <v>92</v>
      </c>
      <c r="C13" s="165">
        <v>142</v>
      </c>
      <c r="D13" s="165">
        <v>15</v>
      </c>
      <c r="E13" s="166">
        <f t="shared" si="0"/>
        <v>10.56338028169014</v>
      </c>
      <c r="F13" s="165">
        <f t="shared" si="1"/>
        <v>-127</v>
      </c>
    </row>
    <row r="14" spans="2:6" ht="12.75">
      <c r="B14" s="155" t="s">
        <v>93</v>
      </c>
      <c r="C14" s="165">
        <v>27</v>
      </c>
      <c r="D14" s="165">
        <v>6</v>
      </c>
      <c r="E14" s="166">
        <f t="shared" si="0"/>
        <v>22.22222222222222</v>
      </c>
      <c r="F14" s="165">
        <f t="shared" si="1"/>
        <v>-21</v>
      </c>
    </row>
    <row r="15" spans="2:6" ht="12.75">
      <c r="B15" s="155" t="s">
        <v>94</v>
      </c>
      <c r="C15" s="165">
        <v>57</v>
      </c>
      <c r="D15" s="165">
        <v>42</v>
      </c>
      <c r="E15" s="166">
        <f t="shared" si="0"/>
        <v>73.68421052631578</v>
      </c>
      <c r="F15" s="165">
        <f t="shared" si="1"/>
        <v>-15</v>
      </c>
    </row>
    <row r="16" spans="2:6" ht="12.75">
      <c r="B16" s="155" t="s">
        <v>95</v>
      </c>
      <c r="C16" s="165">
        <v>337</v>
      </c>
      <c r="D16" s="165">
        <v>105</v>
      </c>
      <c r="E16" s="166">
        <f t="shared" si="0"/>
        <v>31.15727002967359</v>
      </c>
      <c r="F16" s="165">
        <f t="shared" si="1"/>
        <v>-232</v>
      </c>
    </row>
    <row r="17" spans="2:6" ht="12.75">
      <c r="B17" s="155" t="s">
        <v>96</v>
      </c>
      <c r="C17" s="165">
        <v>324</v>
      </c>
      <c r="D17" s="165">
        <v>87</v>
      </c>
      <c r="E17" s="166">
        <f t="shared" si="0"/>
        <v>26.851851851851855</v>
      </c>
      <c r="F17" s="165">
        <f t="shared" si="1"/>
        <v>-237</v>
      </c>
    </row>
    <row r="18" spans="2:6" ht="12.75">
      <c r="B18" s="155" t="s">
        <v>97</v>
      </c>
      <c r="C18" s="165">
        <v>167</v>
      </c>
      <c r="D18" s="165">
        <v>49</v>
      </c>
      <c r="E18" s="166">
        <f t="shared" si="0"/>
        <v>29.34131736526946</v>
      </c>
      <c r="F18" s="165">
        <f t="shared" si="1"/>
        <v>-118</v>
      </c>
    </row>
    <row r="19" spans="2:6" ht="12.75">
      <c r="B19" s="155" t="s">
        <v>98</v>
      </c>
      <c r="C19" s="165">
        <v>25</v>
      </c>
      <c r="D19" s="165">
        <v>4</v>
      </c>
      <c r="E19" s="166">
        <f t="shared" si="0"/>
        <v>16</v>
      </c>
      <c r="F19" s="165">
        <f t="shared" si="1"/>
        <v>-21</v>
      </c>
    </row>
    <row r="20" spans="2:6" ht="12.75">
      <c r="B20" s="155" t="s">
        <v>99</v>
      </c>
      <c r="C20" s="165">
        <v>56</v>
      </c>
      <c r="D20" s="165">
        <v>0</v>
      </c>
      <c r="E20" s="166">
        <f t="shared" si="0"/>
        <v>0</v>
      </c>
      <c r="F20" s="165">
        <f t="shared" si="1"/>
        <v>-56</v>
      </c>
    </row>
    <row r="21" spans="2:6" ht="12.75">
      <c r="B21" s="155" t="s">
        <v>100</v>
      </c>
      <c r="C21" s="165">
        <v>1</v>
      </c>
      <c r="D21" s="165">
        <v>26</v>
      </c>
      <c r="E21" s="166" t="s">
        <v>141</v>
      </c>
      <c r="F21" s="165">
        <f t="shared" si="1"/>
        <v>25</v>
      </c>
    </row>
    <row r="22" spans="2:6" ht="12.75">
      <c r="B22" s="155" t="s">
        <v>101</v>
      </c>
      <c r="C22" s="165">
        <v>8</v>
      </c>
      <c r="D22" s="165">
        <v>14</v>
      </c>
      <c r="E22" s="166">
        <f t="shared" si="0"/>
        <v>175</v>
      </c>
      <c r="F22" s="165">
        <f t="shared" si="1"/>
        <v>6</v>
      </c>
    </row>
    <row r="23" spans="2:6" ht="12.75">
      <c r="B23" s="155" t="s">
        <v>102</v>
      </c>
      <c r="C23" s="165">
        <v>45</v>
      </c>
      <c r="D23" s="165">
        <v>0</v>
      </c>
      <c r="E23" s="166">
        <f t="shared" si="0"/>
        <v>0</v>
      </c>
      <c r="F23" s="165">
        <f t="shared" si="1"/>
        <v>-45</v>
      </c>
    </row>
    <row r="24" spans="2:6" ht="12.75">
      <c r="B24" s="155" t="s">
        <v>103</v>
      </c>
      <c r="C24" s="165">
        <v>51</v>
      </c>
      <c r="D24" s="165">
        <v>55</v>
      </c>
      <c r="E24" s="166">
        <f t="shared" si="0"/>
        <v>107.84313725490196</v>
      </c>
      <c r="F24" s="165">
        <f t="shared" si="1"/>
        <v>4</v>
      </c>
    </row>
    <row r="25" spans="2:6" ht="12.75">
      <c r="B25" s="155" t="s">
        <v>104</v>
      </c>
      <c r="C25" s="165">
        <v>32</v>
      </c>
      <c r="D25" s="165">
        <v>0</v>
      </c>
      <c r="E25" s="166">
        <f t="shared" si="0"/>
        <v>0</v>
      </c>
      <c r="F25" s="165">
        <f t="shared" si="1"/>
        <v>-32</v>
      </c>
    </row>
    <row r="26" spans="2:6" ht="12.75">
      <c r="B26" s="155" t="s">
        <v>105</v>
      </c>
      <c r="C26" s="165">
        <v>142</v>
      </c>
      <c r="D26" s="165">
        <v>167</v>
      </c>
      <c r="E26" s="166">
        <f t="shared" si="0"/>
        <v>117.6056338028169</v>
      </c>
      <c r="F26" s="165">
        <f t="shared" si="1"/>
        <v>25</v>
      </c>
    </row>
    <row r="27" spans="2:6" ht="12.75">
      <c r="B27" s="155" t="s">
        <v>106</v>
      </c>
      <c r="C27" s="165">
        <v>144</v>
      </c>
      <c r="D27" s="165">
        <v>27</v>
      </c>
      <c r="E27" s="166">
        <f t="shared" si="0"/>
        <v>18.75</v>
      </c>
      <c r="F27" s="165">
        <f t="shared" si="1"/>
        <v>-117</v>
      </c>
    </row>
    <row r="28" spans="2:6" ht="12.75">
      <c r="B28" s="155" t="s">
        <v>107</v>
      </c>
      <c r="C28" s="165">
        <v>516</v>
      </c>
      <c r="D28" s="165">
        <v>304</v>
      </c>
      <c r="E28" s="166">
        <f t="shared" si="0"/>
        <v>58.91472868217055</v>
      </c>
      <c r="F28" s="165">
        <f t="shared" si="1"/>
        <v>-212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27"/>
  <sheetViews>
    <sheetView view="pageBreakPreview" zoomScale="75" zoomScaleNormal="75" zoomScaleSheetLayoutView="75" zoomScalePageLayoutView="0" workbookViewId="0" topLeftCell="A1">
      <selection activeCell="I11" sqref="I11"/>
    </sheetView>
  </sheetViews>
  <sheetFormatPr defaultColWidth="8.8515625" defaultRowHeight="15"/>
  <cols>
    <col min="1" max="1" width="45.57421875" style="24" customWidth="1"/>
    <col min="2" max="2" width="12.7109375" style="24" customWidth="1"/>
    <col min="3" max="3" width="13.140625" style="24" customWidth="1"/>
    <col min="4" max="4" width="12.57421875" style="24" customWidth="1"/>
    <col min="5" max="5" width="15.28125" style="24" customWidth="1"/>
    <col min="6" max="8" width="8.8515625" style="24" customWidth="1"/>
    <col min="9" max="9" width="43.00390625" style="24" customWidth="1"/>
    <col min="10" max="16384" width="8.8515625" style="24" customWidth="1"/>
  </cols>
  <sheetData>
    <row r="1" spans="1:5" s="19" customFormat="1" ht="41.25" customHeight="1">
      <c r="A1" s="209" t="s">
        <v>138</v>
      </c>
      <c r="B1" s="209"/>
      <c r="C1" s="209"/>
      <c r="D1" s="209"/>
      <c r="E1" s="209"/>
    </row>
    <row r="2" spans="1:5" s="19" customFormat="1" ht="21.75" customHeight="1">
      <c r="A2" s="210" t="s">
        <v>13</v>
      </c>
      <c r="B2" s="210"/>
      <c r="C2" s="210"/>
      <c r="D2" s="210"/>
      <c r="E2" s="210"/>
    </row>
    <row r="3" spans="1:5" s="21" customFormat="1" ht="12" customHeight="1" thickBot="1">
      <c r="A3" s="20"/>
      <c r="B3" s="20"/>
      <c r="C3" s="20"/>
      <c r="D3" s="20"/>
      <c r="E3" s="20"/>
    </row>
    <row r="4" spans="1:5" s="21" customFormat="1" ht="51.75" customHeight="1">
      <c r="A4" s="211"/>
      <c r="B4" s="213" t="s">
        <v>136</v>
      </c>
      <c r="C4" s="213" t="s">
        <v>137</v>
      </c>
      <c r="D4" s="214" t="s">
        <v>66</v>
      </c>
      <c r="E4" s="215"/>
    </row>
    <row r="5" spans="1:5" s="21" customFormat="1" ht="26.25" customHeight="1">
      <c r="A5" s="212"/>
      <c r="B5" s="213"/>
      <c r="C5" s="213"/>
      <c r="D5" s="116" t="s">
        <v>68</v>
      </c>
      <c r="E5" s="127" t="s">
        <v>4</v>
      </c>
    </row>
    <row r="6" spans="1:5" s="22" customFormat="1" ht="34.5" customHeight="1">
      <c r="A6" s="128" t="s">
        <v>14</v>
      </c>
      <c r="B6" s="129">
        <v>2738</v>
      </c>
      <c r="C6" s="130">
        <v>936</v>
      </c>
      <c r="D6" s="131">
        <f aca="true" t="shared" si="0" ref="D6:D25">C6-B6</f>
        <v>-1802</v>
      </c>
      <c r="E6" s="132">
        <f>ROUND(C6/B6*100,1)</f>
        <v>34.2</v>
      </c>
    </row>
    <row r="7" spans="1:9" ht="39.75" customHeight="1">
      <c r="A7" s="133" t="s">
        <v>15</v>
      </c>
      <c r="B7" s="167">
        <v>0</v>
      </c>
      <c r="C7" s="167">
        <v>1</v>
      </c>
      <c r="D7" s="169">
        <f t="shared" si="0"/>
        <v>1</v>
      </c>
      <c r="E7" s="134" t="s">
        <v>71</v>
      </c>
      <c r="F7" s="22"/>
      <c r="G7" s="23"/>
      <c r="I7" s="25"/>
    </row>
    <row r="8" spans="1:9" ht="44.25" customHeight="1">
      <c r="A8" s="133" t="s">
        <v>16</v>
      </c>
      <c r="B8" s="167">
        <v>0</v>
      </c>
      <c r="C8" s="167">
        <v>0</v>
      </c>
      <c r="D8" s="169">
        <f t="shared" si="0"/>
        <v>0</v>
      </c>
      <c r="E8" s="134" t="s">
        <v>71</v>
      </c>
      <c r="F8" s="22"/>
      <c r="G8" s="23"/>
      <c r="I8" s="25"/>
    </row>
    <row r="9" spans="1:9" s="26" customFormat="1" ht="27" customHeight="1">
      <c r="A9" s="133" t="s">
        <v>17</v>
      </c>
      <c r="B9" s="167">
        <v>96</v>
      </c>
      <c r="C9" s="167">
        <v>45</v>
      </c>
      <c r="D9" s="169">
        <f t="shared" si="0"/>
        <v>-51</v>
      </c>
      <c r="E9" s="134">
        <f aca="true" t="shared" si="1" ref="E9:E24">ROUND(C9/B9*100,1)</f>
        <v>46.9</v>
      </c>
      <c r="F9" s="22"/>
      <c r="G9" s="23"/>
      <c r="H9" s="24"/>
      <c r="I9" s="25"/>
    </row>
    <row r="10" spans="1:11" ht="43.5" customHeight="1">
      <c r="A10" s="133" t="s">
        <v>18</v>
      </c>
      <c r="B10" s="167">
        <v>0</v>
      </c>
      <c r="C10" s="167">
        <v>27</v>
      </c>
      <c r="D10" s="169">
        <f t="shared" si="0"/>
        <v>27</v>
      </c>
      <c r="E10" s="134" t="s">
        <v>71</v>
      </c>
      <c r="F10" s="22"/>
      <c r="G10" s="23"/>
      <c r="I10" s="25"/>
      <c r="K10" s="27"/>
    </row>
    <row r="11" spans="1:9" ht="42" customHeight="1">
      <c r="A11" s="133" t="s">
        <v>19</v>
      </c>
      <c r="B11" s="167">
        <v>16</v>
      </c>
      <c r="C11" s="167">
        <v>62</v>
      </c>
      <c r="D11" s="169">
        <f t="shared" si="0"/>
        <v>46</v>
      </c>
      <c r="E11" s="134">
        <f t="shared" si="1"/>
        <v>387.5</v>
      </c>
      <c r="F11" s="22"/>
      <c r="G11" s="23"/>
      <c r="I11" s="25"/>
    </row>
    <row r="12" spans="1:9" ht="19.5" customHeight="1">
      <c r="A12" s="133" t="s">
        <v>20</v>
      </c>
      <c r="B12" s="167">
        <v>0</v>
      </c>
      <c r="C12" s="167">
        <v>0</v>
      </c>
      <c r="D12" s="169">
        <f t="shared" si="0"/>
        <v>0</v>
      </c>
      <c r="E12" s="134" t="s">
        <v>71</v>
      </c>
      <c r="F12" s="22"/>
      <c r="G12" s="23"/>
      <c r="I12" s="117"/>
    </row>
    <row r="13" spans="1:9" ht="41.25" customHeight="1">
      <c r="A13" s="133" t="s">
        <v>21</v>
      </c>
      <c r="B13" s="167">
        <v>1</v>
      </c>
      <c r="C13" s="167">
        <v>0</v>
      </c>
      <c r="D13" s="169">
        <f t="shared" si="0"/>
        <v>-1</v>
      </c>
      <c r="E13" s="134">
        <f t="shared" si="1"/>
        <v>0</v>
      </c>
      <c r="F13" s="22"/>
      <c r="G13" s="23"/>
      <c r="I13" s="25"/>
    </row>
    <row r="14" spans="1:9" ht="41.25" customHeight="1">
      <c r="A14" s="133" t="s">
        <v>22</v>
      </c>
      <c r="B14" s="167">
        <v>0</v>
      </c>
      <c r="C14" s="167">
        <v>0</v>
      </c>
      <c r="D14" s="169">
        <f t="shared" si="0"/>
        <v>0</v>
      </c>
      <c r="E14" s="134" t="s">
        <v>71</v>
      </c>
      <c r="F14" s="22"/>
      <c r="G14" s="23"/>
      <c r="I14" s="25"/>
    </row>
    <row r="15" spans="1:9" ht="42" customHeight="1">
      <c r="A15" s="133" t="s">
        <v>23</v>
      </c>
      <c r="B15" s="167">
        <v>13</v>
      </c>
      <c r="C15" s="167">
        <v>0</v>
      </c>
      <c r="D15" s="169">
        <f t="shared" si="0"/>
        <v>-13</v>
      </c>
      <c r="E15" s="134">
        <f t="shared" si="1"/>
        <v>0</v>
      </c>
      <c r="F15" s="22"/>
      <c r="G15" s="23"/>
      <c r="I15" s="25"/>
    </row>
    <row r="16" spans="1:9" ht="23.25" customHeight="1">
      <c r="A16" s="133" t="s">
        <v>24</v>
      </c>
      <c r="B16" s="167">
        <v>22</v>
      </c>
      <c r="C16" s="167">
        <v>116</v>
      </c>
      <c r="D16" s="169">
        <f t="shared" si="0"/>
        <v>94</v>
      </c>
      <c r="E16" s="134">
        <f t="shared" si="1"/>
        <v>527.3</v>
      </c>
      <c r="F16" s="22"/>
      <c r="G16" s="23"/>
      <c r="I16" s="25"/>
    </row>
    <row r="17" spans="1:9" ht="22.5" customHeight="1">
      <c r="A17" s="133" t="s">
        <v>25</v>
      </c>
      <c r="B17" s="167">
        <v>0</v>
      </c>
      <c r="C17" s="167">
        <v>0</v>
      </c>
      <c r="D17" s="169">
        <f t="shared" si="0"/>
        <v>0</v>
      </c>
      <c r="E17" s="134" t="s">
        <v>71</v>
      </c>
      <c r="F17" s="22"/>
      <c r="G17" s="23"/>
      <c r="I17" s="25"/>
    </row>
    <row r="18" spans="1:9" ht="22.5" customHeight="1">
      <c r="A18" s="133" t="s">
        <v>26</v>
      </c>
      <c r="B18" s="167">
        <v>0</v>
      </c>
      <c r="C18" s="167">
        <v>0</v>
      </c>
      <c r="D18" s="169">
        <f t="shared" si="0"/>
        <v>0</v>
      </c>
      <c r="E18" s="134" t="s">
        <v>71</v>
      </c>
      <c r="F18" s="22"/>
      <c r="G18" s="23"/>
      <c r="I18" s="25"/>
    </row>
    <row r="19" spans="1:9" ht="38.25" customHeight="1">
      <c r="A19" s="133" t="s">
        <v>27</v>
      </c>
      <c r="B19" s="167">
        <v>123</v>
      </c>
      <c r="C19" s="167">
        <v>83</v>
      </c>
      <c r="D19" s="169">
        <f t="shared" si="0"/>
        <v>-40</v>
      </c>
      <c r="E19" s="134">
        <f t="shared" si="1"/>
        <v>67.5</v>
      </c>
      <c r="F19" s="22"/>
      <c r="G19" s="23"/>
      <c r="I19" s="118"/>
    </row>
    <row r="20" spans="1:9" ht="35.25" customHeight="1">
      <c r="A20" s="133" t="s">
        <v>28</v>
      </c>
      <c r="B20" s="167">
        <v>20</v>
      </c>
      <c r="C20" s="167">
        <v>0</v>
      </c>
      <c r="D20" s="169">
        <f t="shared" si="0"/>
        <v>-20</v>
      </c>
      <c r="E20" s="134">
        <f t="shared" si="1"/>
        <v>0</v>
      </c>
      <c r="F20" s="22"/>
      <c r="G20" s="23"/>
      <c r="I20" s="25"/>
    </row>
    <row r="21" spans="1:9" ht="41.25" customHeight="1">
      <c r="A21" s="133" t="s">
        <v>29</v>
      </c>
      <c r="B21" s="167">
        <v>1082</v>
      </c>
      <c r="C21" s="167">
        <v>379</v>
      </c>
      <c r="D21" s="169">
        <f t="shared" si="0"/>
        <v>-703</v>
      </c>
      <c r="E21" s="134">
        <f t="shared" si="1"/>
        <v>35</v>
      </c>
      <c r="F21" s="22"/>
      <c r="G21" s="23"/>
      <c r="I21" s="25"/>
    </row>
    <row r="22" spans="1:9" ht="19.5" customHeight="1">
      <c r="A22" s="133" t="s">
        <v>30</v>
      </c>
      <c r="B22" s="167">
        <v>848</v>
      </c>
      <c r="C22" s="167">
        <v>52</v>
      </c>
      <c r="D22" s="169">
        <f t="shared" si="0"/>
        <v>-796</v>
      </c>
      <c r="E22" s="134">
        <f t="shared" si="1"/>
        <v>6.1</v>
      </c>
      <c r="F22" s="22"/>
      <c r="G22" s="23"/>
      <c r="I22" s="25"/>
    </row>
    <row r="23" spans="1:9" ht="39" customHeight="1">
      <c r="A23" s="133" t="s">
        <v>31</v>
      </c>
      <c r="B23" s="167">
        <v>503</v>
      </c>
      <c r="C23" s="167">
        <v>141</v>
      </c>
      <c r="D23" s="169">
        <f t="shared" si="0"/>
        <v>-362</v>
      </c>
      <c r="E23" s="134">
        <f t="shared" si="1"/>
        <v>28</v>
      </c>
      <c r="F23" s="22"/>
      <c r="G23" s="23"/>
      <c r="I23" s="25"/>
    </row>
    <row r="24" spans="1:9" ht="38.25" customHeight="1">
      <c r="A24" s="133" t="s">
        <v>32</v>
      </c>
      <c r="B24" s="167">
        <v>14</v>
      </c>
      <c r="C24" s="167">
        <v>30</v>
      </c>
      <c r="D24" s="169">
        <f t="shared" si="0"/>
        <v>16</v>
      </c>
      <c r="E24" s="134">
        <f t="shared" si="1"/>
        <v>214.3</v>
      </c>
      <c r="F24" s="22"/>
      <c r="G24" s="23"/>
      <c r="I24" s="25"/>
    </row>
    <row r="25" spans="1:9" ht="22.5" customHeight="1" thickBot="1">
      <c r="A25" s="135" t="s">
        <v>33</v>
      </c>
      <c r="B25" s="168">
        <v>0</v>
      </c>
      <c r="C25" s="168">
        <v>0</v>
      </c>
      <c r="D25" s="169">
        <f t="shared" si="0"/>
        <v>0</v>
      </c>
      <c r="E25" s="134" t="s">
        <v>71</v>
      </c>
      <c r="F25" s="22"/>
      <c r="G25" s="23"/>
      <c r="I25" s="25"/>
    </row>
    <row r="26" spans="1:9" ht="15.75">
      <c r="A26" s="28"/>
      <c r="B26" s="28"/>
      <c r="C26" s="28"/>
      <c r="D26" s="28"/>
      <c r="E26" s="28"/>
      <c r="I26" s="25"/>
    </row>
    <row r="27" spans="1:5" ht="12.75">
      <c r="A27" s="28"/>
      <c r="B27" s="28"/>
      <c r="C27" s="28"/>
      <c r="D27" s="28"/>
      <c r="E27" s="2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21"/>
  <sheetViews>
    <sheetView view="pageBreakPreview" zoomScale="75" zoomScaleNormal="75" zoomScaleSheetLayoutView="75" zoomScalePageLayoutView="0" workbookViewId="0" topLeftCell="A1">
      <selection activeCell="E16" sqref="E16"/>
    </sheetView>
  </sheetViews>
  <sheetFormatPr defaultColWidth="8.8515625" defaultRowHeight="15"/>
  <cols>
    <col min="1" max="1" width="52.8515625" style="24" customWidth="1"/>
    <col min="2" max="2" width="21.28125" style="24" customWidth="1"/>
    <col min="3" max="4" width="22.00390625" style="24" customWidth="1"/>
    <col min="5" max="5" width="21.57421875" style="24" customWidth="1"/>
    <col min="6" max="6" width="8.8515625" style="24" customWidth="1"/>
    <col min="7" max="7" width="10.8515625" style="24" bestFit="1" customWidth="1"/>
    <col min="8" max="16384" width="8.8515625" style="24" customWidth="1"/>
  </cols>
  <sheetData>
    <row r="1" spans="1:5" s="19" customFormat="1" ht="49.5" customHeight="1">
      <c r="A1" s="216" t="s">
        <v>138</v>
      </c>
      <c r="B1" s="216"/>
      <c r="C1" s="216"/>
      <c r="D1" s="216"/>
      <c r="E1" s="216"/>
    </row>
    <row r="2" spans="1:5" s="19" customFormat="1" ht="20.25" customHeight="1">
      <c r="A2" s="217" t="s">
        <v>34</v>
      </c>
      <c r="B2" s="217"/>
      <c r="C2" s="217"/>
      <c r="D2" s="217"/>
      <c r="E2" s="217"/>
    </row>
    <row r="3" spans="1:5" s="19" customFormat="1" ht="17.25" customHeight="1" thickBot="1">
      <c r="A3" s="115"/>
      <c r="B3" s="115"/>
      <c r="C3" s="115"/>
      <c r="D3" s="115"/>
      <c r="E3" s="115"/>
    </row>
    <row r="4" spans="1:5" s="21" customFormat="1" ht="25.5" customHeight="1">
      <c r="A4" s="218"/>
      <c r="B4" s="213" t="s">
        <v>139</v>
      </c>
      <c r="C4" s="213" t="s">
        <v>140</v>
      </c>
      <c r="D4" s="220" t="s">
        <v>66</v>
      </c>
      <c r="E4" s="221"/>
    </row>
    <row r="5" spans="1:5" s="21" customFormat="1" ht="37.5" customHeight="1">
      <c r="A5" s="219"/>
      <c r="B5" s="213"/>
      <c r="C5" s="213"/>
      <c r="D5" s="119" t="s">
        <v>68</v>
      </c>
      <c r="E5" s="120" t="s">
        <v>4</v>
      </c>
    </row>
    <row r="6" spans="1:7" s="30" customFormat="1" ht="34.5" customHeight="1">
      <c r="A6" s="121" t="s">
        <v>14</v>
      </c>
      <c r="B6" s="29">
        <v>2738</v>
      </c>
      <c r="C6" s="29">
        <v>936</v>
      </c>
      <c r="D6" s="29">
        <f aca="true" t="shared" si="0" ref="D6:D15">C6-B6</f>
        <v>-1802</v>
      </c>
      <c r="E6" s="122">
        <f aca="true" t="shared" si="1" ref="E6:E15">ROUND(C6/B6*100,1)</f>
        <v>34.2</v>
      </c>
      <c r="G6" s="31"/>
    </row>
    <row r="7" spans="1:11" ht="51" customHeight="1">
      <c r="A7" s="123" t="s">
        <v>35</v>
      </c>
      <c r="B7" s="32">
        <v>536</v>
      </c>
      <c r="C7" s="32">
        <v>111</v>
      </c>
      <c r="D7" s="33">
        <f t="shared" si="0"/>
        <v>-425</v>
      </c>
      <c r="E7" s="124">
        <f t="shared" si="1"/>
        <v>20.7</v>
      </c>
      <c r="G7" s="31"/>
      <c r="H7" s="34"/>
      <c r="K7" s="34"/>
    </row>
    <row r="8" spans="1:11" ht="35.25" customHeight="1">
      <c r="A8" s="123" t="s">
        <v>36</v>
      </c>
      <c r="B8" s="32">
        <v>765</v>
      </c>
      <c r="C8" s="32">
        <v>236</v>
      </c>
      <c r="D8" s="33">
        <f t="shared" si="0"/>
        <v>-529</v>
      </c>
      <c r="E8" s="124">
        <f t="shared" si="1"/>
        <v>30.8</v>
      </c>
      <c r="G8" s="31"/>
      <c r="H8" s="34"/>
      <c r="K8" s="34"/>
    </row>
    <row r="9" spans="1:11" s="26" customFormat="1" ht="25.5" customHeight="1">
      <c r="A9" s="123" t="s">
        <v>37</v>
      </c>
      <c r="B9" s="32">
        <v>376</v>
      </c>
      <c r="C9" s="32">
        <v>262</v>
      </c>
      <c r="D9" s="33">
        <f t="shared" si="0"/>
        <v>-114</v>
      </c>
      <c r="E9" s="124">
        <f t="shared" si="1"/>
        <v>69.7</v>
      </c>
      <c r="F9" s="24"/>
      <c r="G9" s="31"/>
      <c r="H9" s="34"/>
      <c r="I9" s="24"/>
      <c r="K9" s="34"/>
    </row>
    <row r="10" spans="1:11" ht="36.75" customHeight="1">
      <c r="A10" s="123" t="s">
        <v>38</v>
      </c>
      <c r="B10" s="32">
        <v>57</v>
      </c>
      <c r="C10" s="32">
        <v>36</v>
      </c>
      <c r="D10" s="33">
        <f t="shared" si="0"/>
        <v>-21</v>
      </c>
      <c r="E10" s="124">
        <f t="shared" si="1"/>
        <v>63.2</v>
      </c>
      <c r="G10" s="31"/>
      <c r="H10" s="34"/>
      <c r="K10" s="34"/>
    </row>
    <row r="11" spans="1:11" ht="28.5" customHeight="1">
      <c r="A11" s="123" t="s">
        <v>39</v>
      </c>
      <c r="B11" s="32">
        <v>266</v>
      </c>
      <c r="C11" s="32">
        <v>93</v>
      </c>
      <c r="D11" s="33">
        <f t="shared" si="0"/>
        <v>-173</v>
      </c>
      <c r="E11" s="124">
        <f t="shared" si="1"/>
        <v>35</v>
      </c>
      <c r="G11" s="31"/>
      <c r="H11" s="34"/>
      <c r="K11" s="34"/>
    </row>
    <row r="12" spans="1:11" ht="59.25" customHeight="1">
      <c r="A12" s="123" t="s">
        <v>40</v>
      </c>
      <c r="B12" s="32">
        <v>3</v>
      </c>
      <c r="C12" s="32">
        <v>9</v>
      </c>
      <c r="D12" s="33">
        <f t="shared" si="0"/>
        <v>6</v>
      </c>
      <c r="E12" s="124">
        <f t="shared" si="1"/>
        <v>300</v>
      </c>
      <c r="G12" s="31"/>
      <c r="H12" s="34"/>
      <c r="K12" s="34"/>
    </row>
    <row r="13" spans="1:18" ht="30.75" customHeight="1">
      <c r="A13" s="123" t="s">
        <v>41</v>
      </c>
      <c r="B13" s="32">
        <v>79</v>
      </c>
      <c r="C13" s="32">
        <v>44</v>
      </c>
      <c r="D13" s="33">
        <f t="shared" si="0"/>
        <v>-35</v>
      </c>
      <c r="E13" s="124">
        <f t="shared" si="1"/>
        <v>55.7</v>
      </c>
      <c r="G13" s="31"/>
      <c r="H13" s="34"/>
      <c r="K13" s="34"/>
      <c r="R13" s="35"/>
    </row>
    <row r="14" spans="1:18" ht="75" customHeight="1">
      <c r="A14" s="123" t="s">
        <v>42</v>
      </c>
      <c r="B14" s="32">
        <v>211</v>
      </c>
      <c r="C14" s="32">
        <v>55</v>
      </c>
      <c r="D14" s="33">
        <f t="shared" si="0"/>
        <v>-156</v>
      </c>
      <c r="E14" s="124">
        <f t="shared" si="1"/>
        <v>26.1</v>
      </c>
      <c r="G14" s="31"/>
      <c r="H14" s="34"/>
      <c r="K14" s="34"/>
      <c r="R14" s="35"/>
    </row>
    <row r="15" spans="1:18" ht="33" customHeight="1" thickBot="1">
      <c r="A15" s="125" t="s">
        <v>43</v>
      </c>
      <c r="B15" s="126">
        <v>445</v>
      </c>
      <c r="C15" s="126">
        <v>90</v>
      </c>
      <c r="D15" s="33">
        <f t="shared" si="0"/>
        <v>-355</v>
      </c>
      <c r="E15" s="124">
        <f t="shared" si="1"/>
        <v>20.2</v>
      </c>
      <c r="G15" s="31"/>
      <c r="H15" s="34"/>
      <c r="K15" s="34"/>
      <c r="R15" s="35"/>
    </row>
    <row r="16" spans="1:18" ht="12.75">
      <c r="A16" s="28"/>
      <c r="B16" s="28"/>
      <c r="C16" s="28"/>
      <c r="D16" s="28"/>
      <c r="R16" s="35"/>
    </row>
    <row r="17" spans="1:18" ht="12.75">
      <c r="A17" s="28"/>
      <c r="B17" s="28"/>
      <c r="C17" s="28"/>
      <c r="D17" s="28"/>
      <c r="R17" s="35"/>
    </row>
    <row r="18" ht="12.75">
      <c r="R18" s="35"/>
    </row>
    <row r="19" ht="12.75">
      <c r="R19" s="35"/>
    </row>
    <row r="20" ht="12.75">
      <c r="R20" s="35"/>
    </row>
    <row r="21" ht="12.75">
      <c r="R21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="75" zoomScaleSheetLayoutView="75" zoomScalePageLayoutView="0" workbookViewId="0" topLeftCell="A1">
      <pane xSplit="1" ySplit="4" topLeftCell="B14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J19" sqref="J19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26" t="s">
        <v>72</v>
      </c>
      <c r="B1" s="226"/>
      <c r="C1" s="226"/>
      <c r="D1" s="226"/>
      <c r="E1" s="226"/>
    </row>
    <row r="2" spans="1:5" ht="27" customHeight="1">
      <c r="A2" s="227" t="s">
        <v>142</v>
      </c>
      <c r="B2" s="227"/>
      <c r="C2" s="227"/>
      <c r="D2" s="227"/>
      <c r="E2" s="227"/>
    </row>
    <row r="3" spans="1:6" ht="18" customHeight="1">
      <c r="A3" s="223" t="s">
        <v>0</v>
      </c>
      <c r="B3" s="223" t="s">
        <v>2</v>
      </c>
      <c r="C3" s="223" t="s">
        <v>108</v>
      </c>
      <c r="D3" s="228" t="s">
        <v>3</v>
      </c>
      <c r="E3" s="228"/>
      <c r="F3" s="2"/>
    </row>
    <row r="4" spans="1:6" ht="50.25" customHeight="1">
      <c r="A4" s="223"/>
      <c r="B4" s="223"/>
      <c r="C4" s="223"/>
      <c r="D4" s="18" t="s">
        <v>4</v>
      </c>
      <c r="E4" s="42" t="s">
        <v>131</v>
      </c>
      <c r="F4" s="2"/>
    </row>
    <row r="5" spans="1:6" ht="21" customHeight="1">
      <c r="A5" s="43" t="s">
        <v>109</v>
      </c>
      <c r="B5" s="187">
        <v>18614</v>
      </c>
      <c r="C5" s="272">
        <v>17265</v>
      </c>
      <c r="D5" s="37">
        <f aca="true" t="shared" si="0" ref="D5:D19">ROUND(C5/B5*100,1)</f>
        <v>92.8</v>
      </c>
      <c r="E5" s="160">
        <f aca="true" t="shared" si="1" ref="E5:E18">C5-B5</f>
        <v>-1349</v>
      </c>
      <c r="F5" s="1" t="s">
        <v>5</v>
      </c>
    </row>
    <row r="6" spans="1:5" ht="15.75">
      <c r="A6" s="44" t="s">
        <v>6</v>
      </c>
      <c r="B6" s="188">
        <v>7414</v>
      </c>
      <c r="C6" s="273">
        <v>6042</v>
      </c>
      <c r="D6" s="39">
        <f t="shared" si="0"/>
        <v>81.5</v>
      </c>
      <c r="E6" s="161">
        <f t="shared" si="1"/>
        <v>-1372</v>
      </c>
    </row>
    <row r="7" spans="1:7" ht="33" customHeight="1">
      <c r="A7" s="43" t="s">
        <v>110</v>
      </c>
      <c r="B7" s="187">
        <v>7864</v>
      </c>
      <c r="C7" s="274">
        <v>8272</v>
      </c>
      <c r="D7" s="37">
        <f t="shared" si="0"/>
        <v>105.2</v>
      </c>
      <c r="E7" s="160">
        <f t="shared" si="1"/>
        <v>408</v>
      </c>
      <c r="F7" s="3"/>
      <c r="G7" s="4"/>
    </row>
    <row r="8" spans="1:7" ht="31.5">
      <c r="A8" s="45" t="s">
        <v>111</v>
      </c>
      <c r="B8" s="188">
        <v>3399</v>
      </c>
      <c r="C8" s="275">
        <v>3764</v>
      </c>
      <c r="D8" s="37">
        <f t="shared" si="0"/>
        <v>110.7</v>
      </c>
      <c r="E8" s="160">
        <f t="shared" si="1"/>
        <v>365</v>
      </c>
      <c r="F8" s="3"/>
      <c r="G8" s="4"/>
    </row>
    <row r="9" spans="1:7" ht="33" customHeight="1">
      <c r="A9" s="46" t="s">
        <v>7</v>
      </c>
      <c r="B9" s="189">
        <v>43.222278738555445</v>
      </c>
      <c r="C9" s="278">
        <v>45.5</v>
      </c>
      <c r="D9" s="186" t="s">
        <v>146</v>
      </c>
      <c r="E9" s="181"/>
      <c r="F9" s="5"/>
      <c r="G9" s="4"/>
    </row>
    <row r="10" spans="1:7" ht="33" customHeight="1">
      <c r="A10" s="44" t="s">
        <v>112</v>
      </c>
      <c r="B10" s="188">
        <v>12</v>
      </c>
      <c r="C10" s="273">
        <v>22</v>
      </c>
      <c r="D10" s="40">
        <f t="shared" si="0"/>
        <v>183.3</v>
      </c>
      <c r="E10" s="162">
        <f>C10-B10</f>
        <v>10</v>
      </c>
      <c r="F10" s="5"/>
      <c r="G10" s="4"/>
    </row>
    <row r="11" spans="1:7" ht="36" customHeight="1">
      <c r="A11" s="44" t="s">
        <v>113</v>
      </c>
      <c r="B11" s="188">
        <v>143</v>
      </c>
      <c r="C11" s="273">
        <v>93</v>
      </c>
      <c r="D11" s="40">
        <f>ROUND(C11/B11*100,1)</f>
        <v>65</v>
      </c>
      <c r="E11" s="162">
        <f>C11-B11</f>
        <v>-50</v>
      </c>
      <c r="F11" s="5"/>
      <c r="G11" s="4"/>
    </row>
    <row r="12" spans="1:5" ht="33" customHeight="1">
      <c r="A12" s="44" t="s">
        <v>114</v>
      </c>
      <c r="B12" s="190">
        <v>3453</v>
      </c>
      <c r="C12" s="273">
        <v>3379</v>
      </c>
      <c r="D12" s="39">
        <f t="shared" si="0"/>
        <v>97.9</v>
      </c>
      <c r="E12" s="161">
        <f t="shared" si="1"/>
        <v>-74</v>
      </c>
    </row>
    <row r="13" spans="1:5" ht="16.5" customHeight="1">
      <c r="A13" s="44" t="s">
        <v>115</v>
      </c>
      <c r="B13" s="190">
        <v>2002</v>
      </c>
      <c r="C13" s="273">
        <v>2298</v>
      </c>
      <c r="D13" s="39">
        <f>ROUND(C13/B13*100,1)</f>
        <v>114.8</v>
      </c>
      <c r="E13" s="161">
        <f>C13-B13</f>
        <v>296</v>
      </c>
    </row>
    <row r="14" spans="1:5" ht="17.25" customHeight="1">
      <c r="A14" s="44" t="s">
        <v>116</v>
      </c>
      <c r="B14" s="190">
        <v>1</v>
      </c>
      <c r="C14" s="273">
        <v>6</v>
      </c>
      <c r="D14" s="39" t="s">
        <v>148</v>
      </c>
      <c r="E14" s="161">
        <f>C14-B14</f>
        <v>5</v>
      </c>
    </row>
    <row r="15" spans="1:6" ht="33.75" customHeight="1">
      <c r="A15" s="43" t="s">
        <v>117</v>
      </c>
      <c r="B15" s="191">
        <v>2600</v>
      </c>
      <c r="C15" s="279">
        <v>2152</v>
      </c>
      <c r="D15" s="37">
        <f t="shared" si="0"/>
        <v>82.8</v>
      </c>
      <c r="E15" s="160">
        <f t="shared" si="1"/>
        <v>-448</v>
      </c>
      <c r="F15" s="6"/>
    </row>
    <row r="16" spans="1:6" ht="31.5">
      <c r="A16" s="44" t="s">
        <v>118</v>
      </c>
      <c r="B16" s="188">
        <v>2463</v>
      </c>
      <c r="C16" s="273">
        <v>2599</v>
      </c>
      <c r="D16" s="41">
        <f t="shared" si="0"/>
        <v>105.5</v>
      </c>
      <c r="E16" s="161">
        <f t="shared" si="1"/>
        <v>136</v>
      </c>
      <c r="F16" s="7"/>
    </row>
    <row r="17" spans="1:11" ht="15.75">
      <c r="A17" s="43" t="s">
        <v>79</v>
      </c>
      <c r="B17" s="191">
        <v>9004</v>
      </c>
      <c r="C17" s="274">
        <v>9569</v>
      </c>
      <c r="D17" s="37">
        <f t="shared" si="0"/>
        <v>106.3</v>
      </c>
      <c r="E17" s="160">
        <f t="shared" si="1"/>
        <v>565</v>
      </c>
      <c r="F17" s="7"/>
      <c r="K17" s="8"/>
    </row>
    <row r="18" spans="1:6" ht="16.5" customHeight="1">
      <c r="A18" s="44" t="s">
        <v>6</v>
      </c>
      <c r="B18" s="190">
        <v>8602</v>
      </c>
      <c r="C18" s="275">
        <v>9093</v>
      </c>
      <c r="D18" s="39">
        <f t="shared" si="0"/>
        <v>105.7</v>
      </c>
      <c r="E18" s="161">
        <f t="shared" si="1"/>
        <v>491</v>
      </c>
      <c r="F18" s="7"/>
    </row>
    <row r="19" spans="1:6" ht="37.5" customHeight="1">
      <c r="A19" s="43" t="s">
        <v>147</v>
      </c>
      <c r="B19" s="191">
        <v>1628</v>
      </c>
      <c r="C19" s="272">
        <v>1978</v>
      </c>
      <c r="D19" s="39">
        <f t="shared" si="0"/>
        <v>121.5</v>
      </c>
      <c r="E19" s="178">
        <v>350</v>
      </c>
      <c r="F19" s="7"/>
    </row>
    <row r="20" spans="1:5" ht="9" customHeight="1">
      <c r="A20" s="182" t="s">
        <v>143</v>
      </c>
      <c r="B20" s="182"/>
      <c r="C20" s="182"/>
      <c r="D20" s="182"/>
      <c r="E20" s="182"/>
    </row>
    <row r="21" spans="1:5" ht="21.75" customHeight="1">
      <c r="A21" s="183"/>
      <c r="B21" s="183"/>
      <c r="C21" s="183"/>
      <c r="D21" s="183"/>
      <c r="E21" s="183"/>
    </row>
    <row r="22" spans="1:5" ht="12.75" customHeight="1">
      <c r="A22" s="223" t="s">
        <v>0</v>
      </c>
      <c r="B22" s="223" t="s">
        <v>133</v>
      </c>
      <c r="C22" s="223" t="s">
        <v>134</v>
      </c>
      <c r="D22" s="224" t="s">
        <v>3</v>
      </c>
      <c r="E22" s="225"/>
    </row>
    <row r="23" spans="1:5" ht="48.75" customHeight="1">
      <c r="A23" s="223"/>
      <c r="B23" s="223"/>
      <c r="C23" s="223"/>
      <c r="D23" s="18" t="s">
        <v>4</v>
      </c>
      <c r="E23" s="36" t="s">
        <v>132</v>
      </c>
    </row>
    <row r="24" spans="1:8" ht="26.25" customHeight="1">
      <c r="A24" s="43" t="s">
        <v>109</v>
      </c>
      <c r="B24" s="191">
        <v>10295</v>
      </c>
      <c r="C24" s="274">
        <v>9637</v>
      </c>
      <c r="D24" s="37">
        <f>ROUND(C24/B24*100,1)</f>
        <v>93.6</v>
      </c>
      <c r="E24" s="160">
        <f>C24-B24</f>
        <v>-658</v>
      </c>
      <c r="G24" s="9"/>
      <c r="H24" s="9"/>
    </row>
    <row r="25" spans="1:5" ht="31.5">
      <c r="A25" s="43" t="s">
        <v>119</v>
      </c>
      <c r="B25" s="191">
        <v>8011</v>
      </c>
      <c r="C25" s="274">
        <v>7499</v>
      </c>
      <c r="D25" s="37">
        <f>ROUND(C25/B25*100,1)</f>
        <v>93.6</v>
      </c>
      <c r="E25" s="160">
        <f>C25-B25</f>
        <v>-512</v>
      </c>
    </row>
    <row r="26" spans="1:5" ht="24" customHeight="1">
      <c r="A26" s="43" t="s">
        <v>120</v>
      </c>
      <c r="B26" s="191">
        <v>1233</v>
      </c>
      <c r="C26" s="274">
        <v>1241</v>
      </c>
      <c r="D26" s="37">
        <f>ROUND(C26/B26*100,1)</f>
        <v>100.6</v>
      </c>
      <c r="E26" s="18">
        <f>C26-B26</f>
        <v>8</v>
      </c>
    </row>
    <row r="27" spans="1:5" ht="34.5" customHeight="1">
      <c r="A27" s="43" t="s">
        <v>121</v>
      </c>
      <c r="B27" s="191" t="s">
        <v>71</v>
      </c>
      <c r="C27" s="274">
        <v>1295</v>
      </c>
      <c r="D27" s="37" t="s">
        <v>9</v>
      </c>
      <c r="E27" s="18" t="s">
        <v>9</v>
      </c>
    </row>
    <row r="28" spans="1:10" ht="24.75" customHeight="1">
      <c r="A28" s="47" t="s">
        <v>10</v>
      </c>
      <c r="B28" s="187">
        <v>3565</v>
      </c>
      <c r="C28" s="272">
        <v>4087</v>
      </c>
      <c r="D28" s="38">
        <f>ROUND(C28/B28*100,1)</f>
        <v>114.6</v>
      </c>
      <c r="E28" s="179" t="s">
        <v>149</v>
      </c>
      <c r="F28" s="7"/>
      <c r="G28" s="7"/>
      <c r="I28" s="7"/>
      <c r="J28" s="10"/>
    </row>
    <row r="29" spans="1:5" ht="24.75" customHeight="1">
      <c r="A29" s="43" t="s">
        <v>11</v>
      </c>
      <c r="B29" s="191">
        <v>8</v>
      </c>
      <c r="C29" s="274">
        <v>8</v>
      </c>
      <c r="D29" s="222" t="s">
        <v>71</v>
      </c>
      <c r="E29" s="184"/>
    </row>
    <row r="30" spans="1:5" ht="33" customHeight="1">
      <c r="A30" s="185"/>
      <c r="B30" s="185"/>
      <c r="C30" s="185"/>
      <c r="D30" s="185"/>
      <c r="E30" s="185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I37"/>
  <sheetViews>
    <sheetView view="pageBreakPreview" zoomScale="66" zoomScaleNormal="66" zoomScaleSheetLayoutView="66" workbookViewId="0" topLeftCell="A1">
      <selection activeCell="Z21" sqref="Z21"/>
    </sheetView>
  </sheetViews>
  <sheetFormatPr defaultColWidth="9.140625" defaultRowHeight="15"/>
  <cols>
    <col min="1" max="1" width="20.00390625" style="11" customWidth="1"/>
    <col min="2" max="3" width="8.8515625" style="11" customWidth="1"/>
    <col min="4" max="4" width="6.00390625" style="11" customWidth="1"/>
    <col min="5" max="5" width="8.140625" style="11" customWidth="1"/>
    <col min="6" max="6" width="7.7109375" style="11" customWidth="1"/>
    <col min="7" max="7" width="8.28125" style="11" customWidth="1"/>
    <col min="8" max="8" width="6.421875" style="11" customWidth="1"/>
    <col min="9" max="9" width="7.8515625" style="11" customWidth="1"/>
    <col min="10" max="10" width="8.7109375" style="11" customWidth="1"/>
    <col min="11" max="11" width="8.8515625" style="11" customWidth="1"/>
    <col min="12" max="12" width="7.421875" style="11" customWidth="1"/>
    <col min="13" max="13" width="7.7109375" style="11" customWidth="1"/>
    <col min="14" max="14" width="7.421875" style="11" customWidth="1"/>
    <col min="15" max="15" width="8.00390625" style="11" customWidth="1"/>
    <col min="16" max="16" width="7.421875" style="11" customWidth="1"/>
    <col min="17" max="17" width="7.140625" style="11" customWidth="1"/>
    <col min="18" max="18" width="7.8515625" style="11" customWidth="1"/>
    <col min="19" max="19" width="7.57421875" style="11" customWidth="1"/>
    <col min="20" max="20" width="6.421875" style="11" customWidth="1"/>
    <col min="21" max="21" width="7.8515625" style="11" customWidth="1"/>
    <col min="22" max="22" width="8.57421875" style="11" customWidth="1"/>
    <col min="23" max="23" width="8.8515625" style="11" customWidth="1"/>
    <col min="24" max="24" width="6.421875" style="11" customWidth="1"/>
    <col min="25" max="25" width="8.421875" style="11" customWidth="1"/>
    <col min="26" max="26" width="8.57421875" style="11" customWidth="1"/>
    <col min="27" max="27" width="8.7109375" style="11" customWidth="1"/>
    <col min="28" max="28" width="6.28125" style="11" customWidth="1"/>
    <col min="29" max="29" width="8.28125" style="11" customWidth="1"/>
    <col min="30" max="30" width="7.7109375" style="11" customWidth="1"/>
    <col min="31" max="31" width="8.7109375" style="11" customWidth="1"/>
    <col min="32" max="32" width="6.7109375" style="11" customWidth="1"/>
    <col min="33" max="33" width="9.28125" style="11" customWidth="1"/>
    <col min="34" max="34" width="7.00390625" style="11" customWidth="1"/>
    <col min="35" max="35" width="7.28125" style="11" customWidth="1"/>
    <col min="36" max="36" width="7.421875" style="11" customWidth="1"/>
    <col min="37" max="37" width="6.8515625" style="11" customWidth="1"/>
    <col min="38" max="38" width="7.28125" style="11" customWidth="1"/>
    <col min="39" max="39" width="7.8515625" style="11" customWidth="1"/>
    <col min="40" max="40" width="7.421875" style="11" customWidth="1"/>
    <col min="41" max="41" width="6.57421875" style="11" customWidth="1"/>
    <col min="42" max="42" width="8.7109375" style="11" customWidth="1"/>
    <col min="43" max="43" width="8.28125" style="11" customWidth="1"/>
    <col min="44" max="44" width="6.7109375" style="11" customWidth="1"/>
    <col min="45" max="45" width="7.421875" style="11" customWidth="1"/>
    <col min="46" max="46" width="8.421875" style="11" customWidth="1"/>
    <col min="47" max="47" width="9.00390625" style="11" customWidth="1"/>
    <col min="48" max="48" width="6.00390625" style="11" customWidth="1"/>
    <col min="49" max="49" width="8.00390625" style="11" customWidth="1"/>
    <col min="50" max="50" width="8.7109375" style="11" customWidth="1"/>
    <col min="51" max="51" width="9.00390625" style="11" customWidth="1"/>
    <col min="52" max="52" width="6.421875" style="11" customWidth="1"/>
    <col min="53" max="53" width="7.8515625" style="11" customWidth="1"/>
    <col min="54" max="56" width="7.140625" style="11" customWidth="1"/>
    <col min="57" max="57" width="7.421875" style="11" customWidth="1"/>
    <col min="58" max="58" width="7.8515625" style="11" customWidth="1"/>
    <col min="59" max="59" width="7.421875" style="11" customWidth="1"/>
    <col min="60" max="60" width="7.8515625" style="11" customWidth="1"/>
    <col min="61" max="61" width="8.00390625" style="11" customWidth="1"/>
    <col min="62" max="16384" width="9.140625" style="11" customWidth="1"/>
  </cols>
  <sheetData>
    <row r="1" spans="1:57" ht="21.75" customHeight="1">
      <c r="A1" s="138"/>
      <c r="B1" s="260" t="s">
        <v>122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9"/>
      <c r="AM1" s="139"/>
      <c r="AN1" s="139"/>
      <c r="AO1" s="139"/>
      <c r="AP1" s="139"/>
      <c r="AQ1" s="139"/>
      <c r="AR1" s="139"/>
      <c r="AT1" s="141"/>
      <c r="AV1" s="141"/>
      <c r="AW1" s="141"/>
      <c r="AY1" s="140"/>
      <c r="BD1" s="140"/>
      <c r="BE1" s="140"/>
    </row>
    <row r="2" spans="1:60" ht="21.75" customHeight="1">
      <c r="A2" s="142"/>
      <c r="B2" s="261" t="s">
        <v>144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40"/>
      <c r="AM2" s="143"/>
      <c r="AN2" s="143"/>
      <c r="AO2" s="143"/>
      <c r="AP2" s="143"/>
      <c r="AQ2" s="140" t="s">
        <v>73</v>
      </c>
      <c r="AR2" s="143"/>
      <c r="AS2" s="143"/>
      <c r="AT2" s="12"/>
      <c r="AU2" s="12"/>
      <c r="AV2" s="12"/>
      <c r="AW2" s="12"/>
      <c r="AX2" s="12"/>
      <c r="AY2" s="140"/>
      <c r="BB2" s="140"/>
      <c r="BH2" s="140" t="s">
        <v>73</v>
      </c>
    </row>
    <row r="3" spans="1:61" ht="11.25" customHeight="1">
      <c r="A3" s="262"/>
      <c r="B3" s="237" t="s">
        <v>74</v>
      </c>
      <c r="C3" s="237"/>
      <c r="D3" s="237"/>
      <c r="E3" s="237"/>
      <c r="F3" s="247" t="s">
        <v>75</v>
      </c>
      <c r="G3" s="248"/>
      <c r="H3" s="248"/>
      <c r="I3" s="249"/>
      <c r="J3" s="247" t="s">
        <v>123</v>
      </c>
      <c r="K3" s="248"/>
      <c r="L3" s="248"/>
      <c r="M3" s="249"/>
      <c r="N3" s="247" t="s">
        <v>76</v>
      </c>
      <c r="O3" s="248"/>
      <c r="P3" s="248"/>
      <c r="Q3" s="249"/>
      <c r="R3" s="247" t="s">
        <v>77</v>
      </c>
      <c r="S3" s="248"/>
      <c r="T3" s="248"/>
      <c r="U3" s="249"/>
      <c r="V3" s="247" t="s">
        <v>124</v>
      </c>
      <c r="W3" s="248"/>
      <c r="X3" s="248"/>
      <c r="Y3" s="249"/>
      <c r="Z3" s="257" t="s">
        <v>125</v>
      </c>
      <c r="AA3" s="258"/>
      <c r="AB3" s="258"/>
      <c r="AC3" s="258"/>
      <c r="AD3" s="258"/>
      <c r="AE3" s="258"/>
      <c r="AF3" s="258"/>
      <c r="AG3" s="256"/>
      <c r="AH3" s="247" t="s">
        <v>78</v>
      </c>
      <c r="AI3" s="248"/>
      <c r="AJ3" s="248"/>
      <c r="AK3" s="249"/>
      <c r="AL3" s="259" t="s">
        <v>126</v>
      </c>
      <c r="AM3" s="259"/>
      <c r="AN3" s="259"/>
      <c r="AO3" s="259"/>
      <c r="AP3" s="237" t="s">
        <v>79</v>
      </c>
      <c r="AQ3" s="237"/>
      <c r="AR3" s="237"/>
      <c r="AS3" s="237"/>
      <c r="AT3" s="247" t="s">
        <v>80</v>
      </c>
      <c r="AU3" s="248"/>
      <c r="AV3" s="248"/>
      <c r="AW3" s="249"/>
      <c r="AX3" s="237" t="s">
        <v>81</v>
      </c>
      <c r="AY3" s="237"/>
      <c r="AZ3" s="237"/>
      <c r="BA3" s="237"/>
      <c r="BB3" s="238" t="s">
        <v>145</v>
      </c>
      <c r="BC3" s="239"/>
      <c r="BD3" s="240"/>
      <c r="BE3" s="247" t="s">
        <v>127</v>
      </c>
      <c r="BF3" s="248"/>
      <c r="BG3" s="248"/>
      <c r="BH3" s="248"/>
      <c r="BI3" s="249"/>
    </row>
    <row r="4" spans="1:61" ht="38.25" customHeight="1">
      <c r="A4" s="263"/>
      <c r="B4" s="237"/>
      <c r="C4" s="237"/>
      <c r="D4" s="237"/>
      <c r="E4" s="237"/>
      <c r="F4" s="250"/>
      <c r="G4" s="251"/>
      <c r="H4" s="251"/>
      <c r="I4" s="252"/>
      <c r="J4" s="250"/>
      <c r="K4" s="251"/>
      <c r="L4" s="251"/>
      <c r="M4" s="252"/>
      <c r="N4" s="250"/>
      <c r="O4" s="251"/>
      <c r="P4" s="251"/>
      <c r="Q4" s="252"/>
      <c r="R4" s="250"/>
      <c r="S4" s="251"/>
      <c r="T4" s="251"/>
      <c r="U4" s="252"/>
      <c r="V4" s="250"/>
      <c r="W4" s="251"/>
      <c r="X4" s="251"/>
      <c r="Y4" s="252"/>
      <c r="Z4" s="256" t="s">
        <v>128</v>
      </c>
      <c r="AA4" s="237"/>
      <c r="AB4" s="237"/>
      <c r="AC4" s="237"/>
      <c r="AD4" s="247" t="s">
        <v>129</v>
      </c>
      <c r="AE4" s="248"/>
      <c r="AF4" s="248"/>
      <c r="AG4" s="249"/>
      <c r="AH4" s="250"/>
      <c r="AI4" s="251"/>
      <c r="AJ4" s="251"/>
      <c r="AK4" s="252"/>
      <c r="AL4" s="259"/>
      <c r="AM4" s="259"/>
      <c r="AN4" s="259"/>
      <c r="AO4" s="259"/>
      <c r="AP4" s="237"/>
      <c r="AQ4" s="237"/>
      <c r="AR4" s="237"/>
      <c r="AS4" s="237"/>
      <c r="AT4" s="250"/>
      <c r="AU4" s="251"/>
      <c r="AV4" s="251"/>
      <c r="AW4" s="252"/>
      <c r="AX4" s="237"/>
      <c r="AY4" s="237"/>
      <c r="AZ4" s="237"/>
      <c r="BA4" s="237"/>
      <c r="BB4" s="241"/>
      <c r="BC4" s="242"/>
      <c r="BD4" s="243"/>
      <c r="BE4" s="250"/>
      <c r="BF4" s="251"/>
      <c r="BG4" s="251"/>
      <c r="BH4" s="251"/>
      <c r="BI4" s="252"/>
    </row>
    <row r="5" spans="1:61" ht="33" customHeight="1">
      <c r="A5" s="263"/>
      <c r="B5" s="265"/>
      <c r="C5" s="265"/>
      <c r="D5" s="265"/>
      <c r="E5" s="265"/>
      <c r="F5" s="250"/>
      <c r="G5" s="251"/>
      <c r="H5" s="251"/>
      <c r="I5" s="252"/>
      <c r="J5" s="253"/>
      <c r="K5" s="254"/>
      <c r="L5" s="254"/>
      <c r="M5" s="255"/>
      <c r="N5" s="253"/>
      <c r="O5" s="254"/>
      <c r="P5" s="254"/>
      <c r="Q5" s="255"/>
      <c r="R5" s="253"/>
      <c r="S5" s="254"/>
      <c r="T5" s="254"/>
      <c r="U5" s="255"/>
      <c r="V5" s="253"/>
      <c r="W5" s="254"/>
      <c r="X5" s="254"/>
      <c r="Y5" s="255"/>
      <c r="Z5" s="256"/>
      <c r="AA5" s="237"/>
      <c r="AB5" s="237"/>
      <c r="AC5" s="237"/>
      <c r="AD5" s="253"/>
      <c r="AE5" s="254"/>
      <c r="AF5" s="254"/>
      <c r="AG5" s="255"/>
      <c r="AH5" s="253"/>
      <c r="AI5" s="254"/>
      <c r="AJ5" s="254"/>
      <c r="AK5" s="255"/>
      <c r="AL5" s="259"/>
      <c r="AM5" s="259"/>
      <c r="AN5" s="259"/>
      <c r="AO5" s="259"/>
      <c r="AP5" s="237"/>
      <c r="AQ5" s="237"/>
      <c r="AR5" s="237"/>
      <c r="AS5" s="237"/>
      <c r="AT5" s="253"/>
      <c r="AU5" s="254"/>
      <c r="AV5" s="254"/>
      <c r="AW5" s="255"/>
      <c r="AX5" s="237"/>
      <c r="AY5" s="237"/>
      <c r="AZ5" s="237"/>
      <c r="BA5" s="237"/>
      <c r="BB5" s="244"/>
      <c r="BC5" s="245"/>
      <c r="BD5" s="246"/>
      <c r="BE5" s="253"/>
      <c r="BF5" s="254"/>
      <c r="BG5" s="254"/>
      <c r="BH5" s="254"/>
      <c r="BI5" s="255"/>
    </row>
    <row r="6" spans="1:61" ht="35.25" customHeight="1">
      <c r="A6" s="263"/>
      <c r="B6" s="231">
        <v>2017</v>
      </c>
      <c r="C6" s="232">
        <v>2018</v>
      </c>
      <c r="D6" s="229" t="s">
        <v>82</v>
      </c>
      <c r="E6" s="229"/>
      <c r="F6" s="231">
        <v>2017</v>
      </c>
      <c r="G6" s="232">
        <v>2018</v>
      </c>
      <c r="H6" s="229" t="s">
        <v>82</v>
      </c>
      <c r="I6" s="229"/>
      <c r="J6" s="231">
        <v>2017</v>
      </c>
      <c r="K6" s="232">
        <v>2018</v>
      </c>
      <c r="L6" s="235" t="s">
        <v>82</v>
      </c>
      <c r="M6" s="236"/>
      <c r="N6" s="231">
        <v>2017</v>
      </c>
      <c r="O6" s="232">
        <v>2018</v>
      </c>
      <c r="P6" s="229" t="s">
        <v>82</v>
      </c>
      <c r="Q6" s="229"/>
      <c r="R6" s="231">
        <v>2017</v>
      </c>
      <c r="S6" s="232">
        <v>2018</v>
      </c>
      <c r="T6" s="230" t="s">
        <v>82</v>
      </c>
      <c r="U6" s="230"/>
      <c r="V6" s="231">
        <v>2017</v>
      </c>
      <c r="W6" s="232">
        <v>2018</v>
      </c>
      <c r="X6" s="229" t="s">
        <v>82</v>
      </c>
      <c r="Y6" s="229"/>
      <c r="Z6" s="231">
        <v>2017</v>
      </c>
      <c r="AA6" s="232">
        <v>2018</v>
      </c>
      <c r="AB6" s="229" t="s">
        <v>82</v>
      </c>
      <c r="AC6" s="229"/>
      <c r="AD6" s="231">
        <v>2017</v>
      </c>
      <c r="AE6" s="232">
        <v>2018</v>
      </c>
      <c r="AF6" s="229" t="s">
        <v>82</v>
      </c>
      <c r="AG6" s="229"/>
      <c r="AH6" s="231">
        <v>2017</v>
      </c>
      <c r="AI6" s="232">
        <v>2018</v>
      </c>
      <c r="AJ6" s="229" t="s">
        <v>82</v>
      </c>
      <c r="AK6" s="229"/>
      <c r="AL6" s="231">
        <v>2017</v>
      </c>
      <c r="AM6" s="232">
        <v>2018</v>
      </c>
      <c r="AN6" s="229" t="s">
        <v>82</v>
      </c>
      <c r="AO6" s="229"/>
      <c r="AP6" s="229" t="s">
        <v>83</v>
      </c>
      <c r="AQ6" s="229"/>
      <c r="AR6" s="229" t="s">
        <v>82</v>
      </c>
      <c r="AS6" s="229"/>
      <c r="AT6" s="231">
        <v>2017</v>
      </c>
      <c r="AU6" s="232">
        <v>2018</v>
      </c>
      <c r="AV6" s="229" t="s">
        <v>82</v>
      </c>
      <c r="AW6" s="229"/>
      <c r="AX6" s="231">
        <v>2017</v>
      </c>
      <c r="AY6" s="232">
        <v>2018</v>
      </c>
      <c r="AZ6" s="229" t="s">
        <v>82</v>
      </c>
      <c r="BA6" s="229"/>
      <c r="BB6" s="231">
        <v>2017</v>
      </c>
      <c r="BC6" s="232">
        <v>2018</v>
      </c>
      <c r="BD6" s="234" t="s">
        <v>84</v>
      </c>
      <c r="BE6" s="231">
        <v>2017</v>
      </c>
      <c r="BF6" s="232">
        <v>2018</v>
      </c>
      <c r="BG6" s="229" t="s">
        <v>82</v>
      </c>
      <c r="BH6" s="229"/>
      <c r="BI6" s="230" t="s">
        <v>130</v>
      </c>
    </row>
    <row r="7" spans="1:61" s="146" customFormat="1" ht="18.75" customHeight="1">
      <c r="A7" s="264"/>
      <c r="B7" s="231"/>
      <c r="C7" s="233"/>
      <c r="D7" s="145" t="s">
        <v>4</v>
      </c>
      <c r="E7" s="145" t="s">
        <v>84</v>
      </c>
      <c r="F7" s="231"/>
      <c r="G7" s="233"/>
      <c r="H7" s="145" t="s">
        <v>4</v>
      </c>
      <c r="I7" s="145" t="s">
        <v>84</v>
      </c>
      <c r="J7" s="231"/>
      <c r="K7" s="233"/>
      <c r="L7" s="145" t="s">
        <v>4</v>
      </c>
      <c r="M7" s="145" t="s">
        <v>84</v>
      </c>
      <c r="N7" s="231"/>
      <c r="O7" s="233"/>
      <c r="P7" s="145" t="s">
        <v>4</v>
      </c>
      <c r="Q7" s="145" t="s">
        <v>84</v>
      </c>
      <c r="R7" s="231"/>
      <c r="S7" s="233"/>
      <c r="T7" s="158" t="s">
        <v>4</v>
      </c>
      <c r="U7" s="158" t="s">
        <v>84</v>
      </c>
      <c r="V7" s="231"/>
      <c r="W7" s="233"/>
      <c r="X7" s="145" t="s">
        <v>4</v>
      </c>
      <c r="Y7" s="145" t="s">
        <v>84</v>
      </c>
      <c r="Z7" s="231"/>
      <c r="AA7" s="233"/>
      <c r="AB7" s="145" t="s">
        <v>4</v>
      </c>
      <c r="AC7" s="145" t="s">
        <v>84</v>
      </c>
      <c r="AD7" s="231"/>
      <c r="AE7" s="233"/>
      <c r="AF7" s="145" t="s">
        <v>4</v>
      </c>
      <c r="AG7" s="145" t="s">
        <v>84</v>
      </c>
      <c r="AH7" s="231"/>
      <c r="AI7" s="233"/>
      <c r="AJ7" s="145" t="s">
        <v>4</v>
      </c>
      <c r="AK7" s="145" t="s">
        <v>84</v>
      </c>
      <c r="AL7" s="231"/>
      <c r="AM7" s="233"/>
      <c r="AN7" s="145" t="s">
        <v>4</v>
      </c>
      <c r="AO7" s="145" t="s">
        <v>84</v>
      </c>
      <c r="AP7" s="144">
        <v>2017</v>
      </c>
      <c r="AQ7" s="144">
        <v>2018</v>
      </c>
      <c r="AR7" s="145" t="s">
        <v>4</v>
      </c>
      <c r="AS7" s="145" t="s">
        <v>84</v>
      </c>
      <c r="AT7" s="231"/>
      <c r="AU7" s="233"/>
      <c r="AV7" s="145" t="s">
        <v>4</v>
      </c>
      <c r="AW7" s="145" t="s">
        <v>84</v>
      </c>
      <c r="AX7" s="231"/>
      <c r="AY7" s="233"/>
      <c r="AZ7" s="145" t="s">
        <v>4</v>
      </c>
      <c r="BA7" s="145" t="s">
        <v>84</v>
      </c>
      <c r="BB7" s="231"/>
      <c r="BC7" s="233"/>
      <c r="BD7" s="234"/>
      <c r="BE7" s="231"/>
      <c r="BF7" s="233"/>
      <c r="BG7" s="145" t="s">
        <v>4</v>
      </c>
      <c r="BH7" s="145" t="s">
        <v>84</v>
      </c>
      <c r="BI7" s="230"/>
    </row>
    <row r="8" spans="1:61" ht="12.75" customHeight="1">
      <c r="A8" s="147" t="s">
        <v>12</v>
      </c>
      <c r="B8" s="147">
        <v>1</v>
      </c>
      <c r="C8" s="147">
        <v>2</v>
      </c>
      <c r="D8" s="147">
        <v>3</v>
      </c>
      <c r="E8" s="147">
        <v>4</v>
      </c>
      <c r="F8" s="147">
        <v>5</v>
      </c>
      <c r="G8" s="147">
        <v>6</v>
      </c>
      <c r="H8" s="147">
        <v>7</v>
      </c>
      <c r="I8" s="147">
        <v>8</v>
      </c>
      <c r="J8" s="147">
        <v>9</v>
      </c>
      <c r="K8" s="147">
        <v>10</v>
      </c>
      <c r="L8" s="147">
        <v>11</v>
      </c>
      <c r="M8" s="147">
        <v>12</v>
      </c>
      <c r="N8" s="147">
        <v>13</v>
      </c>
      <c r="O8" s="147">
        <v>14</v>
      </c>
      <c r="P8" s="147">
        <v>15</v>
      </c>
      <c r="Q8" s="147">
        <v>16</v>
      </c>
      <c r="R8" s="147">
        <v>17</v>
      </c>
      <c r="S8" s="147">
        <v>18</v>
      </c>
      <c r="T8" s="147">
        <v>19</v>
      </c>
      <c r="U8" s="147">
        <v>20</v>
      </c>
      <c r="V8" s="147">
        <v>21</v>
      </c>
      <c r="W8" s="147">
        <v>22</v>
      </c>
      <c r="X8" s="147">
        <v>23</v>
      </c>
      <c r="Y8" s="147">
        <v>24</v>
      </c>
      <c r="Z8" s="147">
        <v>25</v>
      </c>
      <c r="AA8" s="147">
        <v>26</v>
      </c>
      <c r="AB8" s="147">
        <v>27</v>
      </c>
      <c r="AC8" s="147">
        <v>28</v>
      </c>
      <c r="AD8" s="147">
        <v>29</v>
      </c>
      <c r="AE8" s="147">
        <v>30</v>
      </c>
      <c r="AF8" s="147">
        <v>31</v>
      </c>
      <c r="AG8" s="147">
        <v>32</v>
      </c>
      <c r="AH8" s="147">
        <v>33</v>
      </c>
      <c r="AI8" s="147">
        <v>34</v>
      </c>
      <c r="AJ8" s="147">
        <v>35</v>
      </c>
      <c r="AK8" s="147">
        <v>36</v>
      </c>
      <c r="AL8" s="147">
        <v>37</v>
      </c>
      <c r="AM8" s="147">
        <v>38</v>
      </c>
      <c r="AN8" s="147">
        <v>39</v>
      </c>
      <c r="AO8" s="147">
        <v>40</v>
      </c>
      <c r="AP8" s="147">
        <v>41</v>
      </c>
      <c r="AQ8" s="147">
        <v>42</v>
      </c>
      <c r="AR8" s="147">
        <v>43</v>
      </c>
      <c r="AS8" s="147">
        <v>44</v>
      </c>
      <c r="AT8" s="147">
        <v>45</v>
      </c>
      <c r="AU8" s="147">
        <v>46</v>
      </c>
      <c r="AV8" s="147">
        <v>47</v>
      </c>
      <c r="AW8" s="147">
        <v>48</v>
      </c>
      <c r="AX8" s="147">
        <v>49</v>
      </c>
      <c r="AY8" s="147">
        <v>50</v>
      </c>
      <c r="AZ8" s="147">
        <v>51</v>
      </c>
      <c r="BA8" s="147">
        <v>52</v>
      </c>
      <c r="BB8" s="147">
        <v>53</v>
      </c>
      <c r="BC8" s="147">
        <v>54</v>
      </c>
      <c r="BD8" s="147">
        <v>55</v>
      </c>
      <c r="BE8" s="147">
        <v>56</v>
      </c>
      <c r="BF8" s="147">
        <v>57</v>
      </c>
      <c r="BG8" s="147">
        <v>58</v>
      </c>
      <c r="BH8" s="147">
        <v>59</v>
      </c>
      <c r="BI8" s="147">
        <v>60</v>
      </c>
    </row>
    <row r="9" spans="1:61" s="159" customFormat="1" ht="18.75" customHeight="1">
      <c r="A9" s="148" t="s">
        <v>85</v>
      </c>
      <c r="B9" s="170">
        <v>18614</v>
      </c>
      <c r="C9" s="170">
        <v>17265</v>
      </c>
      <c r="D9" s="172">
        <v>92.7527667347158</v>
      </c>
      <c r="E9" s="170">
        <v>-1349</v>
      </c>
      <c r="F9" s="170">
        <v>7414</v>
      </c>
      <c r="G9" s="170">
        <v>6042</v>
      </c>
      <c r="H9" s="172">
        <v>81.49446992176964</v>
      </c>
      <c r="I9" s="170">
        <v>-1372</v>
      </c>
      <c r="J9" s="170">
        <v>7864</v>
      </c>
      <c r="K9" s="170">
        <v>8272</v>
      </c>
      <c r="L9" s="172">
        <v>105.1881993896236</v>
      </c>
      <c r="M9" s="170">
        <v>408</v>
      </c>
      <c r="N9" s="170">
        <v>3399</v>
      </c>
      <c r="O9" s="170">
        <v>3764</v>
      </c>
      <c r="P9" s="173">
        <v>110.7384524860253</v>
      </c>
      <c r="Q9" s="148">
        <v>365</v>
      </c>
      <c r="R9" s="170">
        <v>3453</v>
      </c>
      <c r="S9" s="170">
        <v>3379</v>
      </c>
      <c r="T9" s="173">
        <v>97.85693599768317</v>
      </c>
      <c r="U9" s="170">
        <v>-74</v>
      </c>
      <c r="V9" s="170">
        <v>31769</v>
      </c>
      <c r="W9" s="170">
        <v>35777</v>
      </c>
      <c r="X9" s="172">
        <v>112.61607227171142</v>
      </c>
      <c r="Y9" s="170">
        <v>4008</v>
      </c>
      <c r="Z9" s="170">
        <v>17561</v>
      </c>
      <c r="AA9" s="170">
        <v>15991</v>
      </c>
      <c r="AB9" s="172">
        <v>91.05973463925746</v>
      </c>
      <c r="AC9" s="170">
        <v>-1570</v>
      </c>
      <c r="AD9" s="170">
        <v>6097</v>
      </c>
      <c r="AE9" s="170">
        <v>11469</v>
      </c>
      <c r="AF9" s="172">
        <v>188.10890601935378</v>
      </c>
      <c r="AG9" s="170">
        <v>5372</v>
      </c>
      <c r="AH9" s="170">
        <v>2600</v>
      </c>
      <c r="AI9" s="170">
        <v>2152</v>
      </c>
      <c r="AJ9" s="173">
        <v>82.76923076923077</v>
      </c>
      <c r="AK9" s="170">
        <v>-448</v>
      </c>
      <c r="AL9" s="175">
        <v>2463</v>
      </c>
      <c r="AM9" s="175">
        <v>2599</v>
      </c>
      <c r="AN9" s="176">
        <v>105.5</v>
      </c>
      <c r="AO9" s="175">
        <v>136</v>
      </c>
      <c r="AP9" s="170">
        <v>9004</v>
      </c>
      <c r="AQ9" s="170">
        <v>9569</v>
      </c>
      <c r="AR9" s="173">
        <v>106.3</v>
      </c>
      <c r="AS9" s="170">
        <v>565</v>
      </c>
      <c r="AT9" s="170">
        <v>10295</v>
      </c>
      <c r="AU9" s="170">
        <v>9637</v>
      </c>
      <c r="AV9" s="173">
        <v>93.60854783875668</v>
      </c>
      <c r="AW9" s="170">
        <v>-658</v>
      </c>
      <c r="AX9" s="170">
        <v>8011</v>
      </c>
      <c r="AY9" s="170">
        <v>7499</v>
      </c>
      <c r="AZ9" s="173">
        <v>93.60878791661466</v>
      </c>
      <c r="BA9" s="170">
        <v>-512</v>
      </c>
      <c r="BB9" s="170">
        <v>1628</v>
      </c>
      <c r="BC9" s="170">
        <v>1977.6</v>
      </c>
      <c r="BD9" s="170">
        <v>349.6</v>
      </c>
      <c r="BE9" s="170">
        <v>1233</v>
      </c>
      <c r="BF9" s="170">
        <v>1241</v>
      </c>
      <c r="BG9" s="173">
        <v>100.6</v>
      </c>
      <c r="BH9" s="170">
        <v>8</v>
      </c>
      <c r="BI9" s="170">
        <v>1295</v>
      </c>
    </row>
    <row r="10" spans="1:61" ht="18" customHeight="1">
      <c r="A10" s="149" t="s">
        <v>88</v>
      </c>
      <c r="B10" s="171">
        <v>941</v>
      </c>
      <c r="C10" s="271">
        <v>771</v>
      </c>
      <c r="D10" s="267">
        <f aca="true" t="shared" si="0" ref="D10:D29">C10/B10*100</f>
        <v>81.93411264612115</v>
      </c>
      <c r="E10" s="268">
        <f aca="true" t="shared" si="1" ref="E10:E29">C10-B10</f>
        <v>-170</v>
      </c>
      <c r="F10" s="171">
        <v>396</v>
      </c>
      <c r="G10" s="171">
        <v>262</v>
      </c>
      <c r="H10" s="267">
        <f aca="true" t="shared" si="2" ref="H10:H29">G10/F10*100</f>
        <v>66.16161616161617</v>
      </c>
      <c r="I10" s="268">
        <f aca="true" t="shared" si="3" ref="I10:I29">G10-F10</f>
        <v>-134</v>
      </c>
      <c r="J10" s="171">
        <v>215</v>
      </c>
      <c r="K10" s="171">
        <v>228</v>
      </c>
      <c r="L10" s="267">
        <f aca="true" t="shared" si="4" ref="L10:L29">K10/J10*100</f>
        <v>106.04651162790697</v>
      </c>
      <c r="M10" s="268">
        <f aca="true" t="shared" si="5" ref="M10:M29">K10-J10</f>
        <v>13</v>
      </c>
      <c r="N10" s="266">
        <v>86</v>
      </c>
      <c r="O10" s="171">
        <v>81</v>
      </c>
      <c r="P10" s="269">
        <f>O10/N10*100</f>
        <v>94.18604651162791</v>
      </c>
      <c r="Q10" s="270">
        <f aca="true" t="shared" si="6" ref="Q10:Q29">O10-N10</f>
        <v>-5</v>
      </c>
      <c r="R10" s="171">
        <v>123</v>
      </c>
      <c r="S10" s="266">
        <v>85</v>
      </c>
      <c r="T10" s="269">
        <f aca="true" t="shared" si="7" ref="T10:T29">S10/R10*100</f>
        <v>69.10569105691057</v>
      </c>
      <c r="U10" s="268">
        <f aca="true" t="shared" si="8" ref="U10:U29">S10-R10</f>
        <v>-38</v>
      </c>
      <c r="V10" s="171">
        <v>1268</v>
      </c>
      <c r="W10" s="171">
        <v>1468</v>
      </c>
      <c r="X10" s="172">
        <f aca="true" t="shared" si="9" ref="X10:X29">W10/V10*100</f>
        <v>115.77287066246056</v>
      </c>
      <c r="Y10" s="170">
        <f aca="true" t="shared" si="10" ref="Y10:Y29">W10-V10</f>
        <v>200</v>
      </c>
      <c r="Z10" s="171">
        <v>915</v>
      </c>
      <c r="AA10" s="171">
        <v>742</v>
      </c>
      <c r="AB10" s="172">
        <f aca="true" t="shared" si="11" ref="AB10:AB29">AA10/Z10*100</f>
        <v>81.09289617486338</v>
      </c>
      <c r="AC10" s="170">
        <f aca="true" t="shared" si="12" ref="AC10:AC29">AA10-Z10</f>
        <v>-173</v>
      </c>
      <c r="AD10" s="171">
        <v>114</v>
      </c>
      <c r="AE10" s="271">
        <v>544</v>
      </c>
      <c r="AF10" s="172">
        <f aca="true" t="shared" si="13" ref="AF10:AF29">AE10/AD10*100</f>
        <v>477.1929824561403</v>
      </c>
      <c r="AG10" s="170">
        <f aca="true" t="shared" si="14" ref="AG10:AG29">AE10-AD10</f>
        <v>430</v>
      </c>
      <c r="AH10" s="171">
        <v>101</v>
      </c>
      <c r="AI10" s="171">
        <v>101</v>
      </c>
      <c r="AJ10" s="269">
        <f aca="true" t="shared" si="15" ref="AJ10:AJ29">AI10/AH10*100</f>
        <v>100</v>
      </c>
      <c r="AK10" s="268">
        <f aca="true" t="shared" si="16" ref="AK10:AK29">AI10-AH10</f>
        <v>0</v>
      </c>
      <c r="AL10" s="177">
        <v>83</v>
      </c>
      <c r="AM10" s="177">
        <v>87</v>
      </c>
      <c r="AN10" s="276">
        <f aca="true" t="shared" si="17" ref="AN10:AN29">ROUND(AM10/AL10*100,1)</f>
        <v>104.8</v>
      </c>
      <c r="AO10" s="277">
        <f aca="true" t="shared" si="18" ref="AO10:AO29">AM10-AL10</f>
        <v>4</v>
      </c>
      <c r="AP10" s="174">
        <v>204</v>
      </c>
      <c r="AQ10" s="171">
        <v>217</v>
      </c>
      <c r="AR10" s="269">
        <f aca="true" t="shared" si="19" ref="AR10:AR29">ROUND(AQ10/AP10*100,1)</f>
        <v>106.4</v>
      </c>
      <c r="AS10" s="268">
        <f aca="true" t="shared" si="20" ref="AS10:AS29">AQ10-AP10</f>
        <v>13</v>
      </c>
      <c r="AT10" s="171">
        <v>596</v>
      </c>
      <c r="AU10" s="171">
        <v>469</v>
      </c>
      <c r="AV10" s="269">
        <f aca="true" t="shared" si="21" ref="AV10:AV29">AU10/AT10*100</f>
        <v>78.69127516778524</v>
      </c>
      <c r="AW10" s="268">
        <f aca="true" t="shared" si="22" ref="AW10:AW29">AU10-AT10</f>
        <v>-127</v>
      </c>
      <c r="AX10" s="171">
        <v>426</v>
      </c>
      <c r="AY10" s="171">
        <v>366</v>
      </c>
      <c r="AZ10" s="269">
        <f aca="true" t="shared" si="23" ref="AZ10:AZ29">AY10/AX10*100</f>
        <v>85.91549295774648</v>
      </c>
      <c r="BA10" s="268">
        <f aca="true" t="shared" si="24" ref="BA10:BA29">AY10-AX10</f>
        <v>-60</v>
      </c>
      <c r="BB10" s="180">
        <v>1479.3</v>
      </c>
      <c r="BC10" s="171">
        <v>1637.9</v>
      </c>
      <c r="BD10" s="268">
        <f aca="true" t="shared" si="25" ref="BD10:BD29">BC10-BB10</f>
        <v>158.60000000000014</v>
      </c>
      <c r="BE10" s="171">
        <v>35</v>
      </c>
      <c r="BF10" s="171">
        <v>36</v>
      </c>
      <c r="BG10" s="269">
        <f aca="true" t="shared" si="26" ref="BG10:BG29">ROUND(BF10/BE10*100,1)</f>
        <v>102.9</v>
      </c>
      <c r="BH10" s="268">
        <f aca="true" t="shared" si="27" ref="BH10:BH29">BF10-BE10</f>
        <v>1</v>
      </c>
      <c r="BI10" s="171">
        <v>18</v>
      </c>
    </row>
    <row r="11" spans="1:61" ht="18" customHeight="1">
      <c r="A11" s="149" t="s">
        <v>89</v>
      </c>
      <c r="B11" s="171">
        <v>661</v>
      </c>
      <c r="C11" s="271">
        <v>764</v>
      </c>
      <c r="D11" s="267">
        <f t="shared" si="0"/>
        <v>115.58245083207261</v>
      </c>
      <c r="E11" s="268">
        <f t="shared" si="1"/>
        <v>103</v>
      </c>
      <c r="F11" s="171">
        <v>243</v>
      </c>
      <c r="G11" s="171">
        <v>271</v>
      </c>
      <c r="H11" s="267">
        <f t="shared" si="2"/>
        <v>111.52263374485597</v>
      </c>
      <c r="I11" s="268">
        <f t="shared" si="3"/>
        <v>28</v>
      </c>
      <c r="J11" s="171">
        <v>403</v>
      </c>
      <c r="K11" s="171">
        <v>393</v>
      </c>
      <c r="L11" s="267">
        <f t="shared" si="4"/>
        <v>97.51861042183623</v>
      </c>
      <c r="M11" s="268">
        <f t="shared" si="5"/>
        <v>-10</v>
      </c>
      <c r="N11" s="266">
        <v>240</v>
      </c>
      <c r="O11" s="171">
        <v>198</v>
      </c>
      <c r="P11" s="269">
        <f>O11/N11*100</f>
        <v>82.5</v>
      </c>
      <c r="Q11" s="270">
        <f t="shared" si="6"/>
        <v>-42</v>
      </c>
      <c r="R11" s="171">
        <v>120</v>
      </c>
      <c r="S11" s="266">
        <v>140</v>
      </c>
      <c r="T11" s="269">
        <f t="shared" si="7"/>
        <v>116.66666666666667</v>
      </c>
      <c r="U11" s="268">
        <f t="shared" si="8"/>
        <v>20</v>
      </c>
      <c r="V11" s="171">
        <v>1379</v>
      </c>
      <c r="W11" s="171">
        <v>2188</v>
      </c>
      <c r="X11" s="172">
        <f t="shared" si="9"/>
        <v>158.66569978245104</v>
      </c>
      <c r="Y11" s="170">
        <f t="shared" si="10"/>
        <v>809</v>
      </c>
      <c r="Z11" s="171">
        <v>639</v>
      </c>
      <c r="AA11" s="171">
        <v>705</v>
      </c>
      <c r="AB11" s="172">
        <f t="shared" si="11"/>
        <v>110.32863849765258</v>
      </c>
      <c r="AC11" s="170">
        <f t="shared" si="12"/>
        <v>66</v>
      </c>
      <c r="AD11" s="171">
        <v>393</v>
      </c>
      <c r="AE11" s="271">
        <v>1105</v>
      </c>
      <c r="AF11" s="172">
        <f t="shared" si="13"/>
        <v>281.1704834605598</v>
      </c>
      <c r="AG11" s="170">
        <f t="shared" si="14"/>
        <v>712</v>
      </c>
      <c r="AH11" s="171">
        <v>132</v>
      </c>
      <c r="AI11" s="171">
        <v>157</v>
      </c>
      <c r="AJ11" s="269">
        <f t="shared" si="15"/>
        <v>118.93939393939394</v>
      </c>
      <c r="AK11" s="268">
        <f t="shared" si="16"/>
        <v>25</v>
      </c>
      <c r="AL11" s="177">
        <v>129</v>
      </c>
      <c r="AM11" s="177">
        <v>140</v>
      </c>
      <c r="AN11" s="276">
        <f t="shared" si="17"/>
        <v>108.5</v>
      </c>
      <c r="AO11" s="277">
        <f t="shared" si="18"/>
        <v>11</v>
      </c>
      <c r="AP11" s="174">
        <v>331</v>
      </c>
      <c r="AQ11" s="171">
        <v>431</v>
      </c>
      <c r="AR11" s="269">
        <f t="shared" si="19"/>
        <v>130.2</v>
      </c>
      <c r="AS11" s="268">
        <f t="shared" si="20"/>
        <v>100</v>
      </c>
      <c r="AT11" s="171">
        <v>349</v>
      </c>
      <c r="AU11" s="171">
        <v>405</v>
      </c>
      <c r="AV11" s="269">
        <f t="shared" si="21"/>
        <v>116.0458452722063</v>
      </c>
      <c r="AW11" s="268">
        <f t="shared" si="22"/>
        <v>56</v>
      </c>
      <c r="AX11" s="171">
        <v>265</v>
      </c>
      <c r="AY11" s="171">
        <v>304</v>
      </c>
      <c r="AZ11" s="269">
        <f t="shared" si="23"/>
        <v>114.71698113207547</v>
      </c>
      <c r="BA11" s="268">
        <f t="shared" si="24"/>
        <v>39</v>
      </c>
      <c r="BB11" s="180">
        <v>1981.6</v>
      </c>
      <c r="BC11" s="171">
        <v>2153.6</v>
      </c>
      <c r="BD11" s="268">
        <f t="shared" si="25"/>
        <v>172</v>
      </c>
      <c r="BE11" s="171">
        <v>21</v>
      </c>
      <c r="BF11" s="171">
        <v>53</v>
      </c>
      <c r="BG11" s="269">
        <f t="shared" si="26"/>
        <v>252.4</v>
      </c>
      <c r="BH11" s="268">
        <f t="shared" si="27"/>
        <v>32</v>
      </c>
      <c r="BI11" s="171">
        <v>17</v>
      </c>
    </row>
    <row r="12" spans="1:61" ht="18" customHeight="1">
      <c r="A12" s="149" t="s">
        <v>90</v>
      </c>
      <c r="B12" s="171">
        <v>568</v>
      </c>
      <c r="C12" s="271">
        <v>447</v>
      </c>
      <c r="D12" s="267">
        <f t="shared" si="0"/>
        <v>78.69718309859155</v>
      </c>
      <c r="E12" s="268">
        <f t="shared" si="1"/>
        <v>-121</v>
      </c>
      <c r="F12" s="171">
        <v>241</v>
      </c>
      <c r="G12" s="171">
        <v>144</v>
      </c>
      <c r="H12" s="267">
        <f t="shared" si="2"/>
        <v>59.75103734439834</v>
      </c>
      <c r="I12" s="268">
        <f t="shared" si="3"/>
        <v>-97</v>
      </c>
      <c r="J12" s="171">
        <v>255</v>
      </c>
      <c r="K12" s="171">
        <v>252</v>
      </c>
      <c r="L12" s="267">
        <f t="shared" si="4"/>
        <v>98.82352941176471</v>
      </c>
      <c r="M12" s="268">
        <f t="shared" si="5"/>
        <v>-3</v>
      </c>
      <c r="N12" s="266">
        <v>73</v>
      </c>
      <c r="O12" s="171">
        <v>97</v>
      </c>
      <c r="P12" s="269">
        <f>O12/N12*100</f>
        <v>132.87671232876713</v>
      </c>
      <c r="Q12" s="270">
        <f t="shared" si="6"/>
        <v>24</v>
      </c>
      <c r="R12" s="171">
        <v>162</v>
      </c>
      <c r="S12" s="266">
        <v>161</v>
      </c>
      <c r="T12" s="269">
        <f t="shared" si="7"/>
        <v>99.38271604938271</v>
      </c>
      <c r="U12" s="268">
        <f t="shared" si="8"/>
        <v>-1</v>
      </c>
      <c r="V12" s="171">
        <v>1242</v>
      </c>
      <c r="W12" s="171">
        <v>1143</v>
      </c>
      <c r="X12" s="172">
        <f t="shared" si="9"/>
        <v>92.02898550724638</v>
      </c>
      <c r="Y12" s="170">
        <f t="shared" si="10"/>
        <v>-99</v>
      </c>
      <c r="Z12" s="171">
        <v>533</v>
      </c>
      <c r="AA12" s="171">
        <v>430</v>
      </c>
      <c r="AB12" s="172">
        <f t="shared" si="11"/>
        <v>80.67542213883677</v>
      </c>
      <c r="AC12" s="170">
        <f t="shared" si="12"/>
        <v>-103</v>
      </c>
      <c r="AD12" s="171">
        <v>319</v>
      </c>
      <c r="AE12" s="271">
        <v>371</v>
      </c>
      <c r="AF12" s="172">
        <f t="shared" si="13"/>
        <v>116.30094043887146</v>
      </c>
      <c r="AG12" s="170">
        <f t="shared" si="14"/>
        <v>52</v>
      </c>
      <c r="AH12" s="171">
        <v>106</v>
      </c>
      <c r="AI12" s="171">
        <v>99</v>
      </c>
      <c r="AJ12" s="269">
        <f t="shared" si="15"/>
        <v>93.39622641509435</v>
      </c>
      <c r="AK12" s="268">
        <f t="shared" si="16"/>
        <v>-7</v>
      </c>
      <c r="AL12" s="177">
        <v>79</v>
      </c>
      <c r="AM12" s="177">
        <v>76</v>
      </c>
      <c r="AN12" s="276">
        <f t="shared" si="17"/>
        <v>96.2</v>
      </c>
      <c r="AO12" s="277">
        <f t="shared" si="18"/>
        <v>-3</v>
      </c>
      <c r="AP12" s="174">
        <v>244</v>
      </c>
      <c r="AQ12" s="171">
        <v>260</v>
      </c>
      <c r="AR12" s="269">
        <f t="shared" si="19"/>
        <v>106.6</v>
      </c>
      <c r="AS12" s="268">
        <f t="shared" si="20"/>
        <v>16</v>
      </c>
      <c r="AT12" s="171">
        <v>260</v>
      </c>
      <c r="AU12" s="171">
        <v>193</v>
      </c>
      <c r="AV12" s="269">
        <f t="shared" si="21"/>
        <v>74.23076923076923</v>
      </c>
      <c r="AW12" s="268">
        <f t="shared" si="22"/>
        <v>-67</v>
      </c>
      <c r="AX12" s="171">
        <v>188</v>
      </c>
      <c r="AY12" s="171">
        <v>147</v>
      </c>
      <c r="AZ12" s="269">
        <f t="shared" si="23"/>
        <v>78.19148936170212</v>
      </c>
      <c r="BA12" s="268">
        <f t="shared" si="24"/>
        <v>-41</v>
      </c>
      <c r="BB12" s="180">
        <v>1367.8</v>
      </c>
      <c r="BC12" s="171">
        <v>1758</v>
      </c>
      <c r="BD12" s="268">
        <f t="shared" si="25"/>
        <v>390.20000000000005</v>
      </c>
      <c r="BE12" s="171">
        <v>18</v>
      </c>
      <c r="BF12" s="171">
        <v>10</v>
      </c>
      <c r="BG12" s="269">
        <f t="shared" si="26"/>
        <v>55.6</v>
      </c>
      <c r="BH12" s="268">
        <f t="shared" si="27"/>
        <v>-8</v>
      </c>
      <c r="BI12" s="171">
        <v>14</v>
      </c>
    </row>
    <row r="13" spans="1:61" ht="18" customHeight="1">
      <c r="A13" s="149" t="s">
        <v>91</v>
      </c>
      <c r="B13" s="171">
        <v>522</v>
      </c>
      <c r="C13" s="271">
        <v>465</v>
      </c>
      <c r="D13" s="267">
        <f t="shared" si="0"/>
        <v>89.08045977011494</v>
      </c>
      <c r="E13" s="268">
        <f t="shared" si="1"/>
        <v>-57</v>
      </c>
      <c r="F13" s="171">
        <v>252</v>
      </c>
      <c r="G13" s="171">
        <v>145</v>
      </c>
      <c r="H13" s="267">
        <f t="shared" si="2"/>
        <v>57.53968253968254</v>
      </c>
      <c r="I13" s="268">
        <f t="shared" si="3"/>
        <v>-107</v>
      </c>
      <c r="J13" s="171">
        <v>229</v>
      </c>
      <c r="K13" s="171">
        <v>236</v>
      </c>
      <c r="L13" s="267">
        <f t="shared" si="4"/>
        <v>103.05676855895196</v>
      </c>
      <c r="M13" s="268">
        <f t="shared" si="5"/>
        <v>7</v>
      </c>
      <c r="N13" s="266">
        <v>12</v>
      </c>
      <c r="O13" s="171">
        <v>58</v>
      </c>
      <c r="P13" s="269">
        <f>O13/N13*100</f>
        <v>483.3333333333333</v>
      </c>
      <c r="Q13" s="270">
        <f t="shared" si="6"/>
        <v>46</v>
      </c>
      <c r="R13" s="171">
        <v>154</v>
      </c>
      <c r="S13" s="266">
        <v>177</v>
      </c>
      <c r="T13" s="269">
        <f t="shared" si="7"/>
        <v>114.93506493506493</v>
      </c>
      <c r="U13" s="268">
        <f t="shared" si="8"/>
        <v>23</v>
      </c>
      <c r="V13" s="171">
        <v>927</v>
      </c>
      <c r="W13" s="171">
        <v>1030</v>
      </c>
      <c r="X13" s="172">
        <f t="shared" si="9"/>
        <v>111.11111111111111</v>
      </c>
      <c r="Y13" s="170">
        <f t="shared" si="10"/>
        <v>103</v>
      </c>
      <c r="Z13" s="171">
        <v>509</v>
      </c>
      <c r="AA13" s="171">
        <v>456</v>
      </c>
      <c r="AB13" s="172">
        <f t="shared" si="11"/>
        <v>89.58742632612967</v>
      </c>
      <c r="AC13" s="170">
        <f t="shared" si="12"/>
        <v>-53</v>
      </c>
      <c r="AD13" s="171">
        <v>203</v>
      </c>
      <c r="AE13" s="271">
        <v>298</v>
      </c>
      <c r="AF13" s="172">
        <f t="shared" si="13"/>
        <v>146.79802955665025</v>
      </c>
      <c r="AG13" s="170">
        <f t="shared" si="14"/>
        <v>95</v>
      </c>
      <c r="AH13" s="171">
        <v>126</v>
      </c>
      <c r="AI13" s="171">
        <v>78</v>
      </c>
      <c r="AJ13" s="269">
        <f t="shared" si="15"/>
        <v>61.904761904761905</v>
      </c>
      <c r="AK13" s="268">
        <f t="shared" si="16"/>
        <v>-48</v>
      </c>
      <c r="AL13" s="177">
        <v>67</v>
      </c>
      <c r="AM13" s="177">
        <v>80</v>
      </c>
      <c r="AN13" s="276">
        <f t="shared" si="17"/>
        <v>119.4</v>
      </c>
      <c r="AO13" s="277">
        <f t="shared" si="18"/>
        <v>13</v>
      </c>
      <c r="AP13" s="174">
        <v>240</v>
      </c>
      <c r="AQ13" s="171">
        <v>262</v>
      </c>
      <c r="AR13" s="269">
        <f t="shared" si="19"/>
        <v>109.2</v>
      </c>
      <c r="AS13" s="268">
        <f t="shared" si="20"/>
        <v>22</v>
      </c>
      <c r="AT13" s="171">
        <v>245</v>
      </c>
      <c r="AU13" s="171">
        <v>238</v>
      </c>
      <c r="AV13" s="269">
        <f t="shared" si="21"/>
        <v>97.14285714285714</v>
      </c>
      <c r="AW13" s="268">
        <f t="shared" si="22"/>
        <v>-7</v>
      </c>
      <c r="AX13" s="171">
        <v>189</v>
      </c>
      <c r="AY13" s="171">
        <v>175</v>
      </c>
      <c r="AZ13" s="269">
        <f t="shared" si="23"/>
        <v>92.5925925925926</v>
      </c>
      <c r="BA13" s="268">
        <f t="shared" si="24"/>
        <v>-14</v>
      </c>
      <c r="BB13" s="180">
        <v>1822.5</v>
      </c>
      <c r="BC13" s="171">
        <v>2411.7</v>
      </c>
      <c r="BD13" s="268">
        <f t="shared" si="25"/>
        <v>589.1999999999998</v>
      </c>
      <c r="BE13" s="171">
        <v>12</v>
      </c>
      <c r="BF13" s="171">
        <v>28</v>
      </c>
      <c r="BG13" s="269">
        <f t="shared" si="26"/>
        <v>233.3</v>
      </c>
      <c r="BH13" s="268">
        <f t="shared" si="27"/>
        <v>16</v>
      </c>
      <c r="BI13" s="171">
        <v>2</v>
      </c>
    </row>
    <row r="14" spans="1:61" s="12" customFormat="1" ht="18" customHeight="1">
      <c r="A14" s="149" t="s">
        <v>92</v>
      </c>
      <c r="B14" s="171">
        <v>654</v>
      </c>
      <c r="C14" s="271">
        <v>541</v>
      </c>
      <c r="D14" s="267">
        <f t="shared" si="0"/>
        <v>82.7217125382263</v>
      </c>
      <c r="E14" s="268">
        <f t="shared" si="1"/>
        <v>-113</v>
      </c>
      <c r="F14" s="171">
        <v>301</v>
      </c>
      <c r="G14" s="171">
        <v>189</v>
      </c>
      <c r="H14" s="267">
        <f t="shared" si="2"/>
        <v>62.7906976744186</v>
      </c>
      <c r="I14" s="268">
        <f t="shared" si="3"/>
        <v>-112</v>
      </c>
      <c r="J14" s="171">
        <v>159</v>
      </c>
      <c r="K14" s="171">
        <v>175</v>
      </c>
      <c r="L14" s="267">
        <f t="shared" si="4"/>
        <v>110.062893081761</v>
      </c>
      <c r="M14" s="268">
        <f t="shared" si="5"/>
        <v>16</v>
      </c>
      <c r="N14" s="266">
        <v>26</v>
      </c>
      <c r="O14" s="171">
        <v>31</v>
      </c>
      <c r="P14" s="269">
        <f>O14/N14*100</f>
        <v>119.23076923076923</v>
      </c>
      <c r="Q14" s="270">
        <f t="shared" si="6"/>
        <v>5</v>
      </c>
      <c r="R14" s="171">
        <v>72</v>
      </c>
      <c r="S14" s="266">
        <v>125</v>
      </c>
      <c r="T14" s="269">
        <f t="shared" si="7"/>
        <v>173.61111111111111</v>
      </c>
      <c r="U14" s="268">
        <f t="shared" si="8"/>
        <v>53</v>
      </c>
      <c r="V14" s="171">
        <v>921</v>
      </c>
      <c r="W14" s="171">
        <v>856</v>
      </c>
      <c r="X14" s="172">
        <f t="shared" si="9"/>
        <v>92.94245385450597</v>
      </c>
      <c r="Y14" s="170">
        <f t="shared" si="10"/>
        <v>-65</v>
      </c>
      <c r="Z14" s="171">
        <v>649</v>
      </c>
      <c r="AA14" s="171">
        <v>531</v>
      </c>
      <c r="AB14" s="172">
        <f t="shared" si="11"/>
        <v>81.81818181818183</v>
      </c>
      <c r="AC14" s="170">
        <f t="shared" si="12"/>
        <v>-118</v>
      </c>
      <c r="AD14" s="171">
        <v>144</v>
      </c>
      <c r="AE14" s="271">
        <v>221</v>
      </c>
      <c r="AF14" s="172">
        <f t="shared" si="13"/>
        <v>153.47222222222223</v>
      </c>
      <c r="AG14" s="170">
        <f t="shared" si="14"/>
        <v>77</v>
      </c>
      <c r="AH14" s="171">
        <v>91</v>
      </c>
      <c r="AI14" s="171">
        <v>86</v>
      </c>
      <c r="AJ14" s="269">
        <f t="shared" si="15"/>
        <v>94.5054945054945</v>
      </c>
      <c r="AK14" s="268">
        <f t="shared" si="16"/>
        <v>-5</v>
      </c>
      <c r="AL14" s="177">
        <v>59</v>
      </c>
      <c r="AM14" s="177">
        <v>69</v>
      </c>
      <c r="AN14" s="276">
        <f t="shared" si="17"/>
        <v>116.9</v>
      </c>
      <c r="AO14" s="277">
        <f t="shared" si="18"/>
        <v>10</v>
      </c>
      <c r="AP14" s="174">
        <v>152</v>
      </c>
      <c r="AQ14" s="171">
        <v>173</v>
      </c>
      <c r="AR14" s="269">
        <f t="shared" si="19"/>
        <v>113.8</v>
      </c>
      <c r="AS14" s="268">
        <f t="shared" si="20"/>
        <v>21</v>
      </c>
      <c r="AT14" s="171">
        <v>373</v>
      </c>
      <c r="AU14" s="171">
        <v>330</v>
      </c>
      <c r="AV14" s="269">
        <f t="shared" si="21"/>
        <v>88.47184986595174</v>
      </c>
      <c r="AW14" s="268">
        <f t="shared" si="22"/>
        <v>-43</v>
      </c>
      <c r="AX14" s="171">
        <v>292</v>
      </c>
      <c r="AY14" s="171">
        <v>245</v>
      </c>
      <c r="AZ14" s="269">
        <f t="shared" si="23"/>
        <v>83.9041095890411</v>
      </c>
      <c r="BA14" s="268">
        <f t="shared" si="24"/>
        <v>-47</v>
      </c>
      <c r="BB14" s="180">
        <v>1119.4</v>
      </c>
      <c r="BC14" s="171">
        <v>1128.8</v>
      </c>
      <c r="BD14" s="268">
        <f t="shared" si="25"/>
        <v>9.399999999999864</v>
      </c>
      <c r="BE14" s="171">
        <v>2</v>
      </c>
      <c r="BF14" s="171">
        <v>18</v>
      </c>
      <c r="BG14" s="269">
        <f t="shared" si="26"/>
        <v>900</v>
      </c>
      <c r="BH14" s="268">
        <f t="shared" si="27"/>
        <v>16</v>
      </c>
      <c r="BI14" s="171">
        <v>1</v>
      </c>
    </row>
    <row r="15" spans="1:61" s="12" customFormat="1" ht="18" customHeight="1">
      <c r="A15" s="149" t="s">
        <v>93</v>
      </c>
      <c r="B15" s="171">
        <v>738</v>
      </c>
      <c r="C15" s="271">
        <v>594</v>
      </c>
      <c r="D15" s="267">
        <f t="shared" si="0"/>
        <v>80.48780487804879</v>
      </c>
      <c r="E15" s="268">
        <f t="shared" si="1"/>
        <v>-144</v>
      </c>
      <c r="F15" s="171">
        <v>237</v>
      </c>
      <c r="G15" s="171">
        <v>171</v>
      </c>
      <c r="H15" s="267">
        <f t="shared" si="2"/>
        <v>72.15189873417721</v>
      </c>
      <c r="I15" s="268">
        <f t="shared" si="3"/>
        <v>-66</v>
      </c>
      <c r="J15" s="171">
        <v>252</v>
      </c>
      <c r="K15" s="171">
        <v>275</v>
      </c>
      <c r="L15" s="267">
        <f t="shared" si="4"/>
        <v>109.12698412698411</v>
      </c>
      <c r="M15" s="268">
        <f t="shared" si="5"/>
        <v>23</v>
      </c>
      <c r="N15" s="266">
        <v>67</v>
      </c>
      <c r="O15" s="171">
        <v>95</v>
      </c>
      <c r="P15" s="269">
        <f aca="true" t="shared" si="28" ref="P15:P29">O15/N15*100</f>
        <v>141.7910447761194</v>
      </c>
      <c r="Q15" s="270">
        <f t="shared" si="6"/>
        <v>28</v>
      </c>
      <c r="R15" s="171">
        <v>174</v>
      </c>
      <c r="S15" s="266">
        <v>192</v>
      </c>
      <c r="T15" s="269">
        <f t="shared" si="7"/>
        <v>110.34482758620689</v>
      </c>
      <c r="U15" s="268">
        <f t="shared" si="8"/>
        <v>18</v>
      </c>
      <c r="V15" s="171">
        <v>1064</v>
      </c>
      <c r="W15" s="171">
        <v>1104</v>
      </c>
      <c r="X15" s="172">
        <f t="shared" si="9"/>
        <v>103.7593984962406</v>
      </c>
      <c r="Y15" s="170">
        <f t="shared" si="10"/>
        <v>40</v>
      </c>
      <c r="Z15" s="171">
        <v>714</v>
      </c>
      <c r="AA15" s="171">
        <v>560</v>
      </c>
      <c r="AB15" s="172">
        <f t="shared" si="11"/>
        <v>78.43137254901961</v>
      </c>
      <c r="AC15" s="170">
        <f t="shared" si="12"/>
        <v>-154</v>
      </c>
      <c r="AD15" s="171">
        <v>205</v>
      </c>
      <c r="AE15" s="271">
        <v>337</v>
      </c>
      <c r="AF15" s="172">
        <f t="shared" si="13"/>
        <v>164.390243902439</v>
      </c>
      <c r="AG15" s="170">
        <f t="shared" si="14"/>
        <v>132</v>
      </c>
      <c r="AH15" s="171">
        <v>233</v>
      </c>
      <c r="AI15" s="171">
        <v>220</v>
      </c>
      <c r="AJ15" s="269">
        <f t="shared" si="15"/>
        <v>94.4206008583691</v>
      </c>
      <c r="AK15" s="268">
        <f t="shared" si="16"/>
        <v>-13</v>
      </c>
      <c r="AL15" s="177">
        <v>60</v>
      </c>
      <c r="AM15" s="177">
        <v>60</v>
      </c>
      <c r="AN15" s="276">
        <f t="shared" si="17"/>
        <v>100</v>
      </c>
      <c r="AO15" s="277">
        <f t="shared" si="18"/>
        <v>0</v>
      </c>
      <c r="AP15" s="174">
        <v>250</v>
      </c>
      <c r="AQ15" s="171">
        <v>273</v>
      </c>
      <c r="AR15" s="269">
        <f t="shared" si="19"/>
        <v>109.2</v>
      </c>
      <c r="AS15" s="268">
        <f t="shared" si="20"/>
        <v>23</v>
      </c>
      <c r="AT15" s="171">
        <v>448</v>
      </c>
      <c r="AU15" s="171">
        <v>319</v>
      </c>
      <c r="AV15" s="269">
        <f t="shared" si="21"/>
        <v>71.20535714285714</v>
      </c>
      <c r="AW15" s="268">
        <f t="shared" si="22"/>
        <v>-129</v>
      </c>
      <c r="AX15" s="171">
        <v>338</v>
      </c>
      <c r="AY15" s="171">
        <v>254</v>
      </c>
      <c r="AZ15" s="269">
        <f t="shared" si="23"/>
        <v>75.14792899408283</v>
      </c>
      <c r="BA15" s="268">
        <f t="shared" si="24"/>
        <v>-84</v>
      </c>
      <c r="BB15" s="180">
        <v>1257.3</v>
      </c>
      <c r="BC15" s="171">
        <v>1510.4</v>
      </c>
      <c r="BD15" s="268">
        <f t="shared" si="25"/>
        <v>253.10000000000014</v>
      </c>
      <c r="BE15" s="171">
        <v>26</v>
      </c>
      <c r="BF15" s="171">
        <v>18</v>
      </c>
      <c r="BG15" s="269">
        <f t="shared" si="26"/>
        <v>69.2</v>
      </c>
      <c r="BH15" s="268">
        <f t="shared" si="27"/>
        <v>-8</v>
      </c>
      <c r="BI15" s="171">
        <v>5</v>
      </c>
    </row>
    <row r="16" spans="1:61" s="12" customFormat="1" ht="18" customHeight="1">
      <c r="A16" s="149" t="s">
        <v>94</v>
      </c>
      <c r="B16" s="171">
        <v>1776</v>
      </c>
      <c r="C16" s="271">
        <v>1547</v>
      </c>
      <c r="D16" s="267">
        <f t="shared" si="0"/>
        <v>87.10585585585585</v>
      </c>
      <c r="E16" s="268">
        <f t="shared" si="1"/>
        <v>-229</v>
      </c>
      <c r="F16" s="171">
        <v>837</v>
      </c>
      <c r="G16" s="171">
        <v>592</v>
      </c>
      <c r="H16" s="267">
        <f t="shared" si="2"/>
        <v>70.72879330943847</v>
      </c>
      <c r="I16" s="268">
        <f t="shared" si="3"/>
        <v>-245</v>
      </c>
      <c r="J16" s="171">
        <v>374</v>
      </c>
      <c r="K16" s="171">
        <v>413</v>
      </c>
      <c r="L16" s="267">
        <f t="shared" si="4"/>
        <v>110.42780748663101</v>
      </c>
      <c r="M16" s="268">
        <f t="shared" si="5"/>
        <v>39</v>
      </c>
      <c r="N16" s="266">
        <v>81</v>
      </c>
      <c r="O16" s="171">
        <v>55</v>
      </c>
      <c r="P16" s="269">
        <f t="shared" si="28"/>
        <v>67.90123456790124</v>
      </c>
      <c r="Q16" s="270">
        <f t="shared" si="6"/>
        <v>-26</v>
      </c>
      <c r="R16" s="171">
        <v>182</v>
      </c>
      <c r="S16" s="266">
        <v>198</v>
      </c>
      <c r="T16" s="269">
        <f t="shared" si="7"/>
        <v>108.79120879120879</v>
      </c>
      <c r="U16" s="268">
        <f t="shared" si="8"/>
        <v>16</v>
      </c>
      <c r="V16" s="171">
        <v>2524</v>
      </c>
      <c r="W16" s="171">
        <v>1661</v>
      </c>
      <c r="X16" s="172">
        <f t="shared" si="9"/>
        <v>65.80824088748018</v>
      </c>
      <c r="Y16" s="170">
        <f t="shared" si="10"/>
        <v>-863</v>
      </c>
      <c r="Z16" s="171">
        <v>1624</v>
      </c>
      <c r="AA16" s="171">
        <v>1410</v>
      </c>
      <c r="AB16" s="172">
        <f t="shared" si="11"/>
        <v>86.82266009852216</v>
      </c>
      <c r="AC16" s="170">
        <f t="shared" si="12"/>
        <v>-214</v>
      </c>
      <c r="AD16" s="171">
        <v>546</v>
      </c>
      <c r="AE16" s="271">
        <v>86</v>
      </c>
      <c r="AF16" s="172">
        <f t="shared" si="13"/>
        <v>15.75091575091575</v>
      </c>
      <c r="AG16" s="170">
        <f t="shared" si="14"/>
        <v>-460</v>
      </c>
      <c r="AH16" s="171">
        <v>155</v>
      </c>
      <c r="AI16" s="171">
        <v>61</v>
      </c>
      <c r="AJ16" s="269">
        <f t="shared" si="15"/>
        <v>39.35483870967742</v>
      </c>
      <c r="AK16" s="268">
        <f t="shared" si="16"/>
        <v>-94</v>
      </c>
      <c r="AL16" s="177">
        <v>91</v>
      </c>
      <c r="AM16" s="177">
        <v>109</v>
      </c>
      <c r="AN16" s="276">
        <f t="shared" si="17"/>
        <v>119.8</v>
      </c>
      <c r="AO16" s="277">
        <f t="shared" si="18"/>
        <v>18</v>
      </c>
      <c r="AP16" s="174">
        <v>358</v>
      </c>
      <c r="AQ16" s="171">
        <v>383</v>
      </c>
      <c r="AR16" s="269">
        <f t="shared" si="19"/>
        <v>107</v>
      </c>
      <c r="AS16" s="268">
        <f t="shared" si="20"/>
        <v>25</v>
      </c>
      <c r="AT16" s="171">
        <v>886</v>
      </c>
      <c r="AU16" s="171">
        <v>993</v>
      </c>
      <c r="AV16" s="269">
        <f t="shared" si="21"/>
        <v>112.07674943566592</v>
      </c>
      <c r="AW16" s="268">
        <f t="shared" si="22"/>
        <v>107</v>
      </c>
      <c r="AX16" s="171">
        <v>635</v>
      </c>
      <c r="AY16" s="171">
        <v>726</v>
      </c>
      <c r="AZ16" s="269">
        <f t="shared" si="23"/>
        <v>114.33070866141732</v>
      </c>
      <c r="BA16" s="268">
        <f t="shared" si="24"/>
        <v>91</v>
      </c>
      <c r="BB16" s="180">
        <v>1031.2</v>
      </c>
      <c r="BC16" s="171">
        <v>1367.3</v>
      </c>
      <c r="BD16" s="268">
        <f t="shared" si="25"/>
        <v>336.0999999999999</v>
      </c>
      <c r="BE16" s="171">
        <v>32</v>
      </c>
      <c r="BF16" s="171">
        <v>19</v>
      </c>
      <c r="BG16" s="269">
        <f t="shared" si="26"/>
        <v>59.4</v>
      </c>
      <c r="BH16" s="268">
        <f t="shared" si="27"/>
        <v>-13</v>
      </c>
      <c r="BI16" s="171">
        <v>11</v>
      </c>
    </row>
    <row r="17" spans="1:61" s="12" customFormat="1" ht="18" customHeight="1">
      <c r="A17" s="149" t="s">
        <v>95</v>
      </c>
      <c r="B17" s="171">
        <v>1341</v>
      </c>
      <c r="C17" s="271">
        <v>1163</v>
      </c>
      <c r="D17" s="267">
        <f t="shared" si="0"/>
        <v>86.72632363907532</v>
      </c>
      <c r="E17" s="268">
        <f t="shared" si="1"/>
        <v>-178</v>
      </c>
      <c r="F17" s="171">
        <v>427</v>
      </c>
      <c r="G17" s="171">
        <v>292</v>
      </c>
      <c r="H17" s="267">
        <f t="shared" si="2"/>
        <v>68.38407494145198</v>
      </c>
      <c r="I17" s="268">
        <f t="shared" si="3"/>
        <v>-135</v>
      </c>
      <c r="J17" s="171">
        <v>557</v>
      </c>
      <c r="K17" s="171">
        <v>536</v>
      </c>
      <c r="L17" s="267">
        <f t="shared" si="4"/>
        <v>96.22980251346499</v>
      </c>
      <c r="M17" s="268">
        <f t="shared" si="5"/>
        <v>-21</v>
      </c>
      <c r="N17" s="266">
        <v>110</v>
      </c>
      <c r="O17" s="171">
        <v>126</v>
      </c>
      <c r="P17" s="269">
        <f t="shared" si="28"/>
        <v>114.54545454545455</v>
      </c>
      <c r="Q17" s="270">
        <f t="shared" si="6"/>
        <v>16</v>
      </c>
      <c r="R17" s="171">
        <v>317</v>
      </c>
      <c r="S17" s="266">
        <v>260</v>
      </c>
      <c r="T17" s="269">
        <f t="shared" si="7"/>
        <v>82.01892744479495</v>
      </c>
      <c r="U17" s="268">
        <f t="shared" si="8"/>
        <v>-57</v>
      </c>
      <c r="V17" s="171">
        <v>2078</v>
      </c>
      <c r="W17" s="171">
        <v>2167</v>
      </c>
      <c r="X17" s="172">
        <f t="shared" si="9"/>
        <v>104.28296438883542</v>
      </c>
      <c r="Y17" s="170">
        <f t="shared" si="10"/>
        <v>89</v>
      </c>
      <c r="Z17" s="171">
        <v>1270</v>
      </c>
      <c r="AA17" s="171">
        <v>1081</v>
      </c>
      <c r="AB17" s="172">
        <f t="shared" si="11"/>
        <v>85.11811023622047</v>
      </c>
      <c r="AC17" s="170">
        <f t="shared" si="12"/>
        <v>-189</v>
      </c>
      <c r="AD17" s="171">
        <v>234</v>
      </c>
      <c r="AE17" s="271">
        <v>622</v>
      </c>
      <c r="AF17" s="172">
        <f t="shared" si="13"/>
        <v>265.8119658119658</v>
      </c>
      <c r="AG17" s="170">
        <f t="shared" si="14"/>
        <v>388</v>
      </c>
      <c r="AH17" s="171">
        <v>126</v>
      </c>
      <c r="AI17" s="171">
        <v>97</v>
      </c>
      <c r="AJ17" s="269">
        <f t="shared" si="15"/>
        <v>76.98412698412699</v>
      </c>
      <c r="AK17" s="268">
        <f t="shared" si="16"/>
        <v>-29</v>
      </c>
      <c r="AL17" s="177">
        <v>122</v>
      </c>
      <c r="AM17" s="177">
        <v>118</v>
      </c>
      <c r="AN17" s="276">
        <f t="shared" si="17"/>
        <v>96.7</v>
      </c>
      <c r="AO17" s="277">
        <f t="shared" si="18"/>
        <v>-4</v>
      </c>
      <c r="AP17" s="174">
        <v>670</v>
      </c>
      <c r="AQ17" s="171">
        <v>563</v>
      </c>
      <c r="AR17" s="269">
        <f t="shared" si="19"/>
        <v>84</v>
      </c>
      <c r="AS17" s="268">
        <f t="shared" si="20"/>
        <v>-107</v>
      </c>
      <c r="AT17" s="171">
        <v>655</v>
      </c>
      <c r="AU17" s="171">
        <v>585</v>
      </c>
      <c r="AV17" s="269">
        <f t="shared" si="21"/>
        <v>89.31297709923665</v>
      </c>
      <c r="AW17" s="268">
        <f t="shared" si="22"/>
        <v>-70</v>
      </c>
      <c r="AX17" s="171">
        <v>531</v>
      </c>
      <c r="AY17" s="171">
        <v>486</v>
      </c>
      <c r="AZ17" s="269">
        <f t="shared" si="23"/>
        <v>91.52542372881356</v>
      </c>
      <c r="BA17" s="268">
        <f t="shared" si="24"/>
        <v>-45</v>
      </c>
      <c r="BB17" s="180">
        <v>1699.7</v>
      </c>
      <c r="BC17" s="171">
        <v>2143.7</v>
      </c>
      <c r="BD17" s="268">
        <f t="shared" si="25"/>
        <v>443.9999999999998</v>
      </c>
      <c r="BE17" s="171">
        <v>118</v>
      </c>
      <c r="BF17" s="171">
        <v>46</v>
      </c>
      <c r="BG17" s="269">
        <f t="shared" si="26"/>
        <v>39</v>
      </c>
      <c r="BH17" s="268">
        <f t="shared" si="27"/>
        <v>-72</v>
      </c>
      <c r="BI17" s="171">
        <v>105</v>
      </c>
    </row>
    <row r="18" spans="1:61" s="12" customFormat="1" ht="18" customHeight="1">
      <c r="A18" s="149" t="s">
        <v>96</v>
      </c>
      <c r="B18" s="171">
        <v>583</v>
      </c>
      <c r="C18" s="271">
        <v>555</v>
      </c>
      <c r="D18" s="267">
        <f t="shared" si="0"/>
        <v>95.19725557461408</v>
      </c>
      <c r="E18" s="268">
        <f t="shared" si="1"/>
        <v>-28</v>
      </c>
      <c r="F18" s="171">
        <v>244</v>
      </c>
      <c r="G18" s="171">
        <v>187</v>
      </c>
      <c r="H18" s="267">
        <f t="shared" si="2"/>
        <v>76.63934426229508</v>
      </c>
      <c r="I18" s="268">
        <f t="shared" si="3"/>
        <v>-57</v>
      </c>
      <c r="J18" s="171">
        <v>318</v>
      </c>
      <c r="K18" s="171">
        <v>274</v>
      </c>
      <c r="L18" s="267">
        <f t="shared" si="4"/>
        <v>86.16352201257862</v>
      </c>
      <c r="M18" s="268">
        <f t="shared" si="5"/>
        <v>-44</v>
      </c>
      <c r="N18" s="266">
        <v>205</v>
      </c>
      <c r="O18" s="171">
        <v>153</v>
      </c>
      <c r="P18" s="269">
        <f t="shared" si="28"/>
        <v>74.63414634146342</v>
      </c>
      <c r="Q18" s="270">
        <f t="shared" si="6"/>
        <v>-52</v>
      </c>
      <c r="R18" s="171">
        <v>89</v>
      </c>
      <c r="S18" s="266">
        <v>100</v>
      </c>
      <c r="T18" s="269">
        <f t="shared" si="7"/>
        <v>112.35955056179776</v>
      </c>
      <c r="U18" s="268">
        <f t="shared" si="8"/>
        <v>11</v>
      </c>
      <c r="V18" s="171">
        <v>1021</v>
      </c>
      <c r="W18" s="171">
        <v>1045</v>
      </c>
      <c r="X18" s="172">
        <f t="shared" si="9"/>
        <v>102.35063663075417</v>
      </c>
      <c r="Y18" s="170">
        <f t="shared" si="10"/>
        <v>24</v>
      </c>
      <c r="Z18" s="171">
        <v>563</v>
      </c>
      <c r="AA18" s="171">
        <v>545</v>
      </c>
      <c r="AB18" s="172">
        <f t="shared" si="11"/>
        <v>96.80284191829485</v>
      </c>
      <c r="AC18" s="170">
        <f t="shared" si="12"/>
        <v>-18</v>
      </c>
      <c r="AD18" s="171">
        <v>72</v>
      </c>
      <c r="AE18" s="271">
        <v>218</v>
      </c>
      <c r="AF18" s="172">
        <f t="shared" si="13"/>
        <v>302.77777777777777</v>
      </c>
      <c r="AG18" s="170">
        <f t="shared" si="14"/>
        <v>146</v>
      </c>
      <c r="AH18" s="171">
        <v>82</v>
      </c>
      <c r="AI18" s="171">
        <v>52</v>
      </c>
      <c r="AJ18" s="269">
        <f t="shared" si="15"/>
        <v>63.41463414634146</v>
      </c>
      <c r="AK18" s="268">
        <f t="shared" si="16"/>
        <v>-30</v>
      </c>
      <c r="AL18" s="177">
        <v>89</v>
      </c>
      <c r="AM18" s="177">
        <v>70</v>
      </c>
      <c r="AN18" s="276">
        <f t="shared" si="17"/>
        <v>78.7</v>
      </c>
      <c r="AO18" s="277">
        <f t="shared" si="18"/>
        <v>-19</v>
      </c>
      <c r="AP18" s="174">
        <v>355</v>
      </c>
      <c r="AQ18" s="171">
        <v>317</v>
      </c>
      <c r="AR18" s="269">
        <f t="shared" si="19"/>
        <v>89.3</v>
      </c>
      <c r="AS18" s="268">
        <f t="shared" si="20"/>
        <v>-38</v>
      </c>
      <c r="AT18" s="171">
        <v>325</v>
      </c>
      <c r="AU18" s="171">
        <v>357</v>
      </c>
      <c r="AV18" s="269">
        <f t="shared" si="21"/>
        <v>109.84615384615384</v>
      </c>
      <c r="AW18" s="268">
        <f t="shared" si="22"/>
        <v>32</v>
      </c>
      <c r="AX18" s="171">
        <v>243</v>
      </c>
      <c r="AY18" s="171">
        <v>264</v>
      </c>
      <c r="AZ18" s="269">
        <f t="shared" si="23"/>
        <v>108.64197530864197</v>
      </c>
      <c r="BA18" s="268">
        <f t="shared" si="24"/>
        <v>21</v>
      </c>
      <c r="BB18" s="180">
        <v>1721.5</v>
      </c>
      <c r="BC18" s="171">
        <v>1892.5</v>
      </c>
      <c r="BD18" s="268">
        <f t="shared" si="25"/>
        <v>171</v>
      </c>
      <c r="BE18" s="171">
        <v>39</v>
      </c>
      <c r="BF18" s="171">
        <v>51</v>
      </c>
      <c r="BG18" s="269">
        <f t="shared" si="26"/>
        <v>130.8</v>
      </c>
      <c r="BH18" s="268">
        <f t="shared" si="27"/>
        <v>12</v>
      </c>
      <c r="BI18" s="171">
        <v>74</v>
      </c>
    </row>
    <row r="19" spans="1:61" s="12" customFormat="1" ht="18" customHeight="1">
      <c r="A19" s="149" t="s">
        <v>97</v>
      </c>
      <c r="B19" s="171">
        <v>435</v>
      </c>
      <c r="C19" s="271">
        <v>385</v>
      </c>
      <c r="D19" s="267">
        <f t="shared" si="0"/>
        <v>88.50574712643679</v>
      </c>
      <c r="E19" s="268">
        <f t="shared" si="1"/>
        <v>-50</v>
      </c>
      <c r="F19" s="171">
        <v>123</v>
      </c>
      <c r="G19" s="171">
        <v>126</v>
      </c>
      <c r="H19" s="267">
        <f t="shared" si="2"/>
        <v>102.4390243902439</v>
      </c>
      <c r="I19" s="268">
        <f t="shared" si="3"/>
        <v>3</v>
      </c>
      <c r="J19" s="171">
        <v>203</v>
      </c>
      <c r="K19" s="171">
        <v>273</v>
      </c>
      <c r="L19" s="267">
        <f t="shared" si="4"/>
        <v>134.48275862068965</v>
      </c>
      <c r="M19" s="268">
        <f t="shared" si="5"/>
        <v>70</v>
      </c>
      <c r="N19" s="266">
        <v>30</v>
      </c>
      <c r="O19" s="171">
        <v>129</v>
      </c>
      <c r="P19" s="269">
        <f t="shared" si="28"/>
        <v>430</v>
      </c>
      <c r="Q19" s="270">
        <f t="shared" si="6"/>
        <v>99</v>
      </c>
      <c r="R19" s="171">
        <v>115</v>
      </c>
      <c r="S19" s="266">
        <v>148</v>
      </c>
      <c r="T19" s="269">
        <f t="shared" si="7"/>
        <v>128.69565217391303</v>
      </c>
      <c r="U19" s="268">
        <f t="shared" si="8"/>
        <v>33</v>
      </c>
      <c r="V19" s="171">
        <v>877</v>
      </c>
      <c r="W19" s="171">
        <v>935</v>
      </c>
      <c r="X19" s="172">
        <f t="shared" si="9"/>
        <v>106.61345496009122</v>
      </c>
      <c r="Y19" s="170">
        <f t="shared" si="10"/>
        <v>58</v>
      </c>
      <c r="Z19" s="171">
        <v>427</v>
      </c>
      <c r="AA19" s="171">
        <v>374</v>
      </c>
      <c r="AB19" s="172">
        <f t="shared" si="11"/>
        <v>87.58782201405153</v>
      </c>
      <c r="AC19" s="170">
        <f t="shared" si="12"/>
        <v>-53</v>
      </c>
      <c r="AD19" s="171">
        <v>332</v>
      </c>
      <c r="AE19" s="271">
        <v>312</v>
      </c>
      <c r="AF19" s="172">
        <f t="shared" si="13"/>
        <v>93.97590361445783</v>
      </c>
      <c r="AG19" s="170">
        <f t="shared" si="14"/>
        <v>-20</v>
      </c>
      <c r="AH19" s="171">
        <v>89</v>
      </c>
      <c r="AI19" s="171">
        <v>85</v>
      </c>
      <c r="AJ19" s="269">
        <f t="shared" si="15"/>
        <v>95.50561797752809</v>
      </c>
      <c r="AK19" s="268">
        <f t="shared" si="16"/>
        <v>-4</v>
      </c>
      <c r="AL19" s="177">
        <v>48</v>
      </c>
      <c r="AM19" s="177">
        <v>49</v>
      </c>
      <c r="AN19" s="276">
        <f t="shared" si="17"/>
        <v>102.1</v>
      </c>
      <c r="AO19" s="277">
        <f t="shared" si="18"/>
        <v>1</v>
      </c>
      <c r="AP19" s="174">
        <v>172</v>
      </c>
      <c r="AQ19" s="171">
        <v>222</v>
      </c>
      <c r="AR19" s="269">
        <f t="shared" si="19"/>
        <v>129.1</v>
      </c>
      <c r="AS19" s="268">
        <f t="shared" si="20"/>
        <v>50</v>
      </c>
      <c r="AT19" s="171">
        <v>199</v>
      </c>
      <c r="AU19" s="171">
        <v>201</v>
      </c>
      <c r="AV19" s="269">
        <f t="shared" si="21"/>
        <v>101.00502512562815</v>
      </c>
      <c r="AW19" s="268">
        <f t="shared" si="22"/>
        <v>2</v>
      </c>
      <c r="AX19" s="171">
        <v>172</v>
      </c>
      <c r="AY19" s="171">
        <v>167</v>
      </c>
      <c r="AZ19" s="269">
        <f t="shared" si="23"/>
        <v>97.09302325581395</v>
      </c>
      <c r="BA19" s="268">
        <f t="shared" si="24"/>
        <v>-5</v>
      </c>
      <c r="BB19" s="180">
        <v>1402.8</v>
      </c>
      <c r="BC19" s="171">
        <v>2041.4</v>
      </c>
      <c r="BD19" s="268">
        <f t="shared" si="25"/>
        <v>638.6000000000001</v>
      </c>
      <c r="BE19" s="171">
        <v>9</v>
      </c>
      <c r="BF19" s="171">
        <v>21</v>
      </c>
      <c r="BG19" s="269">
        <f t="shared" si="26"/>
        <v>233.3</v>
      </c>
      <c r="BH19" s="268">
        <f t="shared" si="27"/>
        <v>12</v>
      </c>
      <c r="BI19" s="171">
        <v>8</v>
      </c>
    </row>
    <row r="20" spans="1:61" s="151" customFormat="1" ht="18" customHeight="1">
      <c r="A20" s="150" t="s">
        <v>98</v>
      </c>
      <c r="B20" s="171">
        <v>963</v>
      </c>
      <c r="C20" s="271">
        <v>792</v>
      </c>
      <c r="D20" s="267">
        <f t="shared" si="0"/>
        <v>82.2429906542056</v>
      </c>
      <c r="E20" s="268">
        <f t="shared" si="1"/>
        <v>-171</v>
      </c>
      <c r="F20" s="171">
        <v>336</v>
      </c>
      <c r="G20" s="171">
        <v>210</v>
      </c>
      <c r="H20" s="267">
        <f t="shared" si="2"/>
        <v>62.5</v>
      </c>
      <c r="I20" s="268">
        <f t="shared" si="3"/>
        <v>-126</v>
      </c>
      <c r="J20" s="171">
        <v>330</v>
      </c>
      <c r="K20" s="171">
        <v>306</v>
      </c>
      <c r="L20" s="267">
        <f t="shared" si="4"/>
        <v>92.72727272727272</v>
      </c>
      <c r="M20" s="268">
        <f t="shared" si="5"/>
        <v>-24</v>
      </c>
      <c r="N20" s="266">
        <v>147</v>
      </c>
      <c r="O20" s="171">
        <v>167</v>
      </c>
      <c r="P20" s="269">
        <f t="shared" si="28"/>
        <v>113.60544217687074</v>
      </c>
      <c r="Q20" s="270">
        <f t="shared" si="6"/>
        <v>20</v>
      </c>
      <c r="R20" s="171">
        <v>123</v>
      </c>
      <c r="S20" s="266">
        <v>116</v>
      </c>
      <c r="T20" s="269">
        <f t="shared" si="7"/>
        <v>94.3089430894309</v>
      </c>
      <c r="U20" s="268">
        <f t="shared" si="8"/>
        <v>-7</v>
      </c>
      <c r="V20" s="171">
        <v>1412</v>
      </c>
      <c r="W20" s="171">
        <v>1278</v>
      </c>
      <c r="X20" s="172">
        <f t="shared" si="9"/>
        <v>90.5099150141643</v>
      </c>
      <c r="Y20" s="170">
        <f t="shared" si="10"/>
        <v>-134</v>
      </c>
      <c r="Z20" s="171">
        <v>937</v>
      </c>
      <c r="AA20" s="171">
        <v>762</v>
      </c>
      <c r="AB20" s="172">
        <f t="shared" si="11"/>
        <v>81.32337246531483</v>
      </c>
      <c r="AC20" s="170">
        <f t="shared" si="12"/>
        <v>-175</v>
      </c>
      <c r="AD20" s="171">
        <v>263</v>
      </c>
      <c r="AE20" s="271">
        <v>268</v>
      </c>
      <c r="AF20" s="172">
        <f t="shared" si="13"/>
        <v>101.90114068441065</v>
      </c>
      <c r="AG20" s="170">
        <f t="shared" si="14"/>
        <v>5</v>
      </c>
      <c r="AH20" s="171">
        <v>171</v>
      </c>
      <c r="AI20" s="171">
        <v>99</v>
      </c>
      <c r="AJ20" s="269">
        <f t="shared" si="15"/>
        <v>57.89473684210527</v>
      </c>
      <c r="AK20" s="268">
        <f t="shared" si="16"/>
        <v>-72</v>
      </c>
      <c r="AL20" s="177">
        <v>105</v>
      </c>
      <c r="AM20" s="177">
        <v>91</v>
      </c>
      <c r="AN20" s="276">
        <f t="shared" si="17"/>
        <v>86.7</v>
      </c>
      <c r="AO20" s="277">
        <f t="shared" si="18"/>
        <v>-14</v>
      </c>
      <c r="AP20" s="174">
        <v>330</v>
      </c>
      <c r="AQ20" s="171">
        <v>314</v>
      </c>
      <c r="AR20" s="269">
        <f t="shared" si="19"/>
        <v>95.2</v>
      </c>
      <c r="AS20" s="268">
        <f t="shared" si="20"/>
        <v>-16</v>
      </c>
      <c r="AT20" s="171">
        <v>574</v>
      </c>
      <c r="AU20" s="171">
        <v>470</v>
      </c>
      <c r="AV20" s="269">
        <f t="shared" si="21"/>
        <v>81.8815331010453</v>
      </c>
      <c r="AW20" s="268">
        <f t="shared" si="22"/>
        <v>-104</v>
      </c>
      <c r="AX20" s="171">
        <v>398</v>
      </c>
      <c r="AY20" s="171">
        <v>316</v>
      </c>
      <c r="AZ20" s="269">
        <f t="shared" si="23"/>
        <v>79.39698492462311</v>
      </c>
      <c r="BA20" s="268">
        <f t="shared" si="24"/>
        <v>-82</v>
      </c>
      <c r="BB20" s="180">
        <v>1433.4</v>
      </c>
      <c r="BC20" s="171">
        <v>1872.3</v>
      </c>
      <c r="BD20" s="268">
        <f t="shared" si="25"/>
        <v>438.89999999999986</v>
      </c>
      <c r="BE20" s="171">
        <v>12</v>
      </c>
      <c r="BF20" s="171">
        <v>16</v>
      </c>
      <c r="BG20" s="269">
        <f t="shared" si="26"/>
        <v>133.3</v>
      </c>
      <c r="BH20" s="268">
        <f t="shared" si="27"/>
        <v>4</v>
      </c>
      <c r="BI20" s="171">
        <v>18</v>
      </c>
    </row>
    <row r="21" spans="1:61" s="12" customFormat="1" ht="18" customHeight="1">
      <c r="A21" s="149" t="s">
        <v>99</v>
      </c>
      <c r="B21" s="171">
        <v>1096</v>
      </c>
      <c r="C21" s="271">
        <v>1148</v>
      </c>
      <c r="D21" s="267">
        <f t="shared" si="0"/>
        <v>104.74452554744526</v>
      </c>
      <c r="E21" s="268">
        <f t="shared" si="1"/>
        <v>52</v>
      </c>
      <c r="F21" s="171">
        <v>480</v>
      </c>
      <c r="G21" s="171">
        <v>417</v>
      </c>
      <c r="H21" s="267">
        <f t="shared" si="2"/>
        <v>86.875</v>
      </c>
      <c r="I21" s="268">
        <f t="shared" si="3"/>
        <v>-63</v>
      </c>
      <c r="J21" s="171">
        <v>548</v>
      </c>
      <c r="K21" s="171">
        <v>480</v>
      </c>
      <c r="L21" s="267">
        <f t="shared" si="4"/>
        <v>87.59124087591242</v>
      </c>
      <c r="M21" s="268">
        <f t="shared" si="5"/>
        <v>-68</v>
      </c>
      <c r="N21" s="266">
        <v>322</v>
      </c>
      <c r="O21" s="171">
        <v>218</v>
      </c>
      <c r="P21" s="269">
        <f t="shared" si="28"/>
        <v>67.70186335403726</v>
      </c>
      <c r="Q21" s="270">
        <f t="shared" si="6"/>
        <v>-104</v>
      </c>
      <c r="R21" s="171">
        <v>278</v>
      </c>
      <c r="S21" s="266">
        <v>223</v>
      </c>
      <c r="T21" s="269">
        <f t="shared" si="7"/>
        <v>80.2158273381295</v>
      </c>
      <c r="U21" s="268">
        <f t="shared" si="8"/>
        <v>-55</v>
      </c>
      <c r="V21" s="171">
        <v>1819</v>
      </c>
      <c r="W21" s="171">
        <v>3700</v>
      </c>
      <c r="X21" s="172">
        <f t="shared" si="9"/>
        <v>203.40846619021443</v>
      </c>
      <c r="Y21" s="170">
        <f t="shared" si="10"/>
        <v>1881</v>
      </c>
      <c r="Z21" s="171">
        <v>1048</v>
      </c>
      <c r="AA21" s="171">
        <v>1091</v>
      </c>
      <c r="AB21" s="172">
        <f t="shared" si="11"/>
        <v>104.1030534351145</v>
      </c>
      <c r="AC21" s="170">
        <f t="shared" si="12"/>
        <v>43</v>
      </c>
      <c r="AD21" s="171">
        <v>300</v>
      </c>
      <c r="AE21" s="271">
        <v>1864</v>
      </c>
      <c r="AF21" s="172">
        <f t="shared" si="13"/>
        <v>621.3333333333333</v>
      </c>
      <c r="AG21" s="170">
        <f t="shared" si="14"/>
        <v>1564</v>
      </c>
      <c r="AH21" s="171">
        <v>173</v>
      </c>
      <c r="AI21" s="171">
        <v>210</v>
      </c>
      <c r="AJ21" s="269">
        <f t="shared" si="15"/>
        <v>121.38728323699422</v>
      </c>
      <c r="AK21" s="268">
        <f t="shared" si="16"/>
        <v>37</v>
      </c>
      <c r="AL21" s="177">
        <v>168</v>
      </c>
      <c r="AM21" s="177">
        <v>156</v>
      </c>
      <c r="AN21" s="276">
        <f t="shared" si="17"/>
        <v>92.9</v>
      </c>
      <c r="AO21" s="277">
        <f t="shared" si="18"/>
        <v>-12</v>
      </c>
      <c r="AP21" s="174">
        <v>625</v>
      </c>
      <c r="AQ21" s="171">
        <v>609</v>
      </c>
      <c r="AR21" s="269">
        <f t="shared" si="19"/>
        <v>97.4</v>
      </c>
      <c r="AS21" s="268">
        <f t="shared" si="20"/>
        <v>-16</v>
      </c>
      <c r="AT21" s="171">
        <v>726</v>
      </c>
      <c r="AU21" s="171">
        <v>737</v>
      </c>
      <c r="AV21" s="269">
        <f t="shared" si="21"/>
        <v>101.51515151515152</v>
      </c>
      <c r="AW21" s="268">
        <f t="shared" si="22"/>
        <v>11</v>
      </c>
      <c r="AX21" s="171">
        <v>616</v>
      </c>
      <c r="AY21" s="171">
        <v>633</v>
      </c>
      <c r="AZ21" s="269">
        <f t="shared" si="23"/>
        <v>102.75974025974025</v>
      </c>
      <c r="BA21" s="268">
        <f t="shared" si="24"/>
        <v>17</v>
      </c>
      <c r="BB21" s="180">
        <v>1770.6</v>
      </c>
      <c r="BC21" s="171">
        <v>2156.7</v>
      </c>
      <c r="BD21" s="268">
        <f t="shared" si="25"/>
        <v>386.0999999999999</v>
      </c>
      <c r="BE21" s="171">
        <v>105</v>
      </c>
      <c r="BF21" s="171">
        <v>134</v>
      </c>
      <c r="BG21" s="269">
        <f t="shared" si="26"/>
        <v>127.6</v>
      </c>
      <c r="BH21" s="268">
        <f t="shared" si="27"/>
        <v>29</v>
      </c>
      <c r="BI21" s="171">
        <v>112</v>
      </c>
    </row>
    <row r="22" spans="1:61" s="12" customFormat="1" ht="18" customHeight="1">
      <c r="A22" s="149" t="s">
        <v>100</v>
      </c>
      <c r="B22" s="171">
        <v>634</v>
      </c>
      <c r="C22" s="271">
        <v>600</v>
      </c>
      <c r="D22" s="267">
        <f t="shared" si="0"/>
        <v>94.6372239747634</v>
      </c>
      <c r="E22" s="268">
        <f t="shared" si="1"/>
        <v>-34</v>
      </c>
      <c r="F22" s="171">
        <v>208</v>
      </c>
      <c r="G22" s="171">
        <v>181</v>
      </c>
      <c r="H22" s="267">
        <f t="shared" si="2"/>
        <v>87.01923076923077</v>
      </c>
      <c r="I22" s="268">
        <f t="shared" si="3"/>
        <v>-27</v>
      </c>
      <c r="J22" s="171">
        <v>263</v>
      </c>
      <c r="K22" s="171">
        <v>288</v>
      </c>
      <c r="L22" s="267">
        <f t="shared" si="4"/>
        <v>109.50570342205323</v>
      </c>
      <c r="M22" s="268">
        <f t="shared" si="5"/>
        <v>25</v>
      </c>
      <c r="N22" s="266">
        <v>62</v>
      </c>
      <c r="O22" s="171">
        <v>76</v>
      </c>
      <c r="P22" s="269">
        <f t="shared" si="28"/>
        <v>122.58064516129032</v>
      </c>
      <c r="Q22" s="270">
        <f t="shared" si="6"/>
        <v>14</v>
      </c>
      <c r="R22" s="171">
        <v>144</v>
      </c>
      <c r="S22" s="266">
        <v>174</v>
      </c>
      <c r="T22" s="269">
        <f t="shared" si="7"/>
        <v>120.83333333333333</v>
      </c>
      <c r="U22" s="268">
        <f t="shared" si="8"/>
        <v>30</v>
      </c>
      <c r="V22" s="171">
        <v>929</v>
      </c>
      <c r="W22" s="171">
        <v>1100</v>
      </c>
      <c r="X22" s="172">
        <f t="shared" si="9"/>
        <v>118.40688912809472</v>
      </c>
      <c r="Y22" s="170">
        <f t="shared" si="10"/>
        <v>171</v>
      </c>
      <c r="Z22" s="171">
        <v>612</v>
      </c>
      <c r="AA22" s="171">
        <v>588</v>
      </c>
      <c r="AB22" s="172">
        <f t="shared" si="11"/>
        <v>96.07843137254902</v>
      </c>
      <c r="AC22" s="170">
        <f t="shared" si="12"/>
        <v>-24</v>
      </c>
      <c r="AD22" s="171">
        <v>162</v>
      </c>
      <c r="AE22" s="271">
        <v>336</v>
      </c>
      <c r="AF22" s="172">
        <f t="shared" si="13"/>
        <v>207.4074074074074</v>
      </c>
      <c r="AG22" s="170">
        <f t="shared" si="14"/>
        <v>174</v>
      </c>
      <c r="AH22" s="171">
        <v>193</v>
      </c>
      <c r="AI22" s="171">
        <v>97</v>
      </c>
      <c r="AJ22" s="269">
        <f t="shared" si="15"/>
        <v>50.259067357512954</v>
      </c>
      <c r="AK22" s="268">
        <f t="shared" si="16"/>
        <v>-96</v>
      </c>
      <c r="AL22" s="177">
        <v>76</v>
      </c>
      <c r="AM22" s="177">
        <v>74</v>
      </c>
      <c r="AN22" s="276">
        <f t="shared" si="17"/>
        <v>97.4</v>
      </c>
      <c r="AO22" s="277">
        <f t="shared" si="18"/>
        <v>-2</v>
      </c>
      <c r="AP22" s="174">
        <v>254</v>
      </c>
      <c r="AQ22" s="171">
        <v>283</v>
      </c>
      <c r="AR22" s="269">
        <f t="shared" si="19"/>
        <v>111.4</v>
      </c>
      <c r="AS22" s="268">
        <f t="shared" si="20"/>
        <v>29</v>
      </c>
      <c r="AT22" s="171">
        <v>323</v>
      </c>
      <c r="AU22" s="171">
        <v>289</v>
      </c>
      <c r="AV22" s="269">
        <f t="shared" si="21"/>
        <v>89.47368421052632</v>
      </c>
      <c r="AW22" s="268">
        <f t="shared" si="22"/>
        <v>-34</v>
      </c>
      <c r="AX22" s="171">
        <v>226</v>
      </c>
      <c r="AY22" s="171">
        <v>206</v>
      </c>
      <c r="AZ22" s="269">
        <f t="shared" si="23"/>
        <v>91.1504424778761</v>
      </c>
      <c r="BA22" s="268">
        <f t="shared" si="24"/>
        <v>-20</v>
      </c>
      <c r="BB22" s="180">
        <v>1349.3</v>
      </c>
      <c r="BC22" s="171">
        <v>1753.5</v>
      </c>
      <c r="BD22" s="268">
        <f t="shared" si="25"/>
        <v>404.20000000000005</v>
      </c>
      <c r="BE22" s="171">
        <v>7</v>
      </c>
      <c r="BF22" s="171">
        <v>12</v>
      </c>
      <c r="BG22" s="269">
        <f t="shared" si="26"/>
        <v>171.4</v>
      </c>
      <c r="BH22" s="268">
        <f t="shared" si="27"/>
        <v>5</v>
      </c>
      <c r="BI22" s="171">
        <v>9</v>
      </c>
    </row>
    <row r="23" spans="1:61" s="12" customFormat="1" ht="18" customHeight="1">
      <c r="A23" s="149" t="s">
        <v>101</v>
      </c>
      <c r="B23" s="171">
        <v>736</v>
      </c>
      <c r="C23" s="271">
        <v>641</v>
      </c>
      <c r="D23" s="267">
        <f t="shared" si="0"/>
        <v>87.09239130434783</v>
      </c>
      <c r="E23" s="268">
        <f t="shared" si="1"/>
        <v>-95</v>
      </c>
      <c r="F23" s="171">
        <v>275</v>
      </c>
      <c r="G23" s="171">
        <v>185</v>
      </c>
      <c r="H23" s="267">
        <f t="shared" si="2"/>
        <v>67.27272727272727</v>
      </c>
      <c r="I23" s="268">
        <f t="shared" si="3"/>
        <v>-90</v>
      </c>
      <c r="J23" s="171">
        <v>367</v>
      </c>
      <c r="K23" s="171">
        <v>364</v>
      </c>
      <c r="L23" s="267">
        <f t="shared" si="4"/>
        <v>99.1825613079019</v>
      </c>
      <c r="M23" s="268">
        <f t="shared" si="5"/>
        <v>-3</v>
      </c>
      <c r="N23" s="266">
        <v>131</v>
      </c>
      <c r="O23" s="171">
        <v>139</v>
      </c>
      <c r="P23" s="269">
        <f t="shared" si="28"/>
        <v>106.10687022900764</v>
      </c>
      <c r="Q23" s="270">
        <f t="shared" si="6"/>
        <v>8</v>
      </c>
      <c r="R23" s="171">
        <v>200</v>
      </c>
      <c r="S23" s="266">
        <v>211</v>
      </c>
      <c r="T23" s="269">
        <f t="shared" si="7"/>
        <v>105.5</v>
      </c>
      <c r="U23" s="268">
        <f t="shared" si="8"/>
        <v>11</v>
      </c>
      <c r="V23" s="171">
        <v>1369</v>
      </c>
      <c r="W23" s="171">
        <v>1784</v>
      </c>
      <c r="X23" s="172">
        <f t="shared" si="9"/>
        <v>130.31409788166545</v>
      </c>
      <c r="Y23" s="170">
        <f t="shared" si="10"/>
        <v>415</v>
      </c>
      <c r="Z23" s="171">
        <v>716</v>
      </c>
      <c r="AA23" s="171">
        <v>616</v>
      </c>
      <c r="AB23" s="172">
        <f t="shared" si="11"/>
        <v>86.03351955307262</v>
      </c>
      <c r="AC23" s="170">
        <f t="shared" si="12"/>
        <v>-100</v>
      </c>
      <c r="AD23" s="171">
        <v>149</v>
      </c>
      <c r="AE23" s="271">
        <v>486</v>
      </c>
      <c r="AF23" s="172">
        <f t="shared" si="13"/>
        <v>326.1744966442953</v>
      </c>
      <c r="AG23" s="170">
        <f t="shared" si="14"/>
        <v>337</v>
      </c>
      <c r="AH23" s="171">
        <v>190</v>
      </c>
      <c r="AI23" s="171">
        <v>128</v>
      </c>
      <c r="AJ23" s="269">
        <f t="shared" si="15"/>
        <v>67.36842105263158</v>
      </c>
      <c r="AK23" s="268">
        <f t="shared" si="16"/>
        <v>-62</v>
      </c>
      <c r="AL23" s="177">
        <v>83</v>
      </c>
      <c r="AM23" s="177">
        <v>90</v>
      </c>
      <c r="AN23" s="276">
        <f t="shared" si="17"/>
        <v>108.4</v>
      </c>
      <c r="AO23" s="277">
        <f t="shared" si="18"/>
        <v>7</v>
      </c>
      <c r="AP23" s="174">
        <v>320</v>
      </c>
      <c r="AQ23" s="171">
        <v>360</v>
      </c>
      <c r="AR23" s="269">
        <f t="shared" si="19"/>
        <v>112.5</v>
      </c>
      <c r="AS23" s="268">
        <f t="shared" si="20"/>
        <v>40</v>
      </c>
      <c r="AT23" s="171">
        <v>388</v>
      </c>
      <c r="AU23" s="171">
        <v>316</v>
      </c>
      <c r="AV23" s="269">
        <f t="shared" si="21"/>
        <v>81.44329896907216</v>
      </c>
      <c r="AW23" s="268">
        <f t="shared" si="22"/>
        <v>-72</v>
      </c>
      <c r="AX23" s="171">
        <v>292</v>
      </c>
      <c r="AY23" s="171">
        <v>246</v>
      </c>
      <c r="AZ23" s="269">
        <f t="shared" si="23"/>
        <v>84.24657534246576</v>
      </c>
      <c r="BA23" s="268">
        <f t="shared" si="24"/>
        <v>-46</v>
      </c>
      <c r="BB23" s="180">
        <v>1731.3</v>
      </c>
      <c r="BC23" s="171">
        <v>1947.3</v>
      </c>
      <c r="BD23" s="268">
        <f t="shared" si="25"/>
        <v>216</v>
      </c>
      <c r="BE23" s="171">
        <v>24</v>
      </c>
      <c r="BF23" s="171">
        <v>11</v>
      </c>
      <c r="BG23" s="269">
        <f t="shared" si="26"/>
        <v>45.8</v>
      </c>
      <c r="BH23" s="268">
        <f t="shared" si="27"/>
        <v>-13</v>
      </c>
      <c r="BI23" s="171">
        <v>9</v>
      </c>
    </row>
    <row r="24" spans="1:61" s="12" customFormat="1" ht="18" customHeight="1">
      <c r="A24" s="149" t="s">
        <v>102</v>
      </c>
      <c r="B24" s="171">
        <v>929</v>
      </c>
      <c r="C24" s="271">
        <v>854</v>
      </c>
      <c r="D24" s="267">
        <f t="shared" si="0"/>
        <v>91.92680301399353</v>
      </c>
      <c r="E24" s="268">
        <f t="shared" si="1"/>
        <v>-75</v>
      </c>
      <c r="F24" s="171">
        <v>337</v>
      </c>
      <c r="G24" s="171">
        <v>250</v>
      </c>
      <c r="H24" s="267">
        <f t="shared" si="2"/>
        <v>74.1839762611276</v>
      </c>
      <c r="I24" s="268">
        <f t="shared" si="3"/>
        <v>-87</v>
      </c>
      <c r="J24" s="171">
        <v>458</v>
      </c>
      <c r="K24" s="171">
        <v>431</v>
      </c>
      <c r="L24" s="267">
        <f t="shared" si="4"/>
        <v>94.10480349344978</v>
      </c>
      <c r="M24" s="268">
        <f t="shared" si="5"/>
        <v>-27</v>
      </c>
      <c r="N24" s="266">
        <v>126</v>
      </c>
      <c r="O24" s="171">
        <v>88</v>
      </c>
      <c r="P24" s="269">
        <f t="shared" si="28"/>
        <v>69.84126984126983</v>
      </c>
      <c r="Q24" s="270">
        <f t="shared" si="6"/>
        <v>-38</v>
      </c>
      <c r="R24" s="171">
        <v>245</v>
      </c>
      <c r="S24" s="266">
        <v>246</v>
      </c>
      <c r="T24" s="269">
        <f t="shared" si="7"/>
        <v>100.40816326530613</v>
      </c>
      <c r="U24" s="268">
        <f t="shared" si="8"/>
        <v>1</v>
      </c>
      <c r="V24" s="171">
        <v>1322</v>
      </c>
      <c r="W24" s="171">
        <v>1458</v>
      </c>
      <c r="X24" s="172">
        <f t="shared" si="9"/>
        <v>110.28744326777608</v>
      </c>
      <c r="Y24" s="170">
        <f t="shared" si="10"/>
        <v>136</v>
      </c>
      <c r="Z24" s="171">
        <v>910</v>
      </c>
      <c r="AA24" s="171">
        <v>810</v>
      </c>
      <c r="AB24" s="172">
        <f t="shared" si="11"/>
        <v>89.01098901098901</v>
      </c>
      <c r="AC24" s="170">
        <f t="shared" si="12"/>
        <v>-100</v>
      </c>
      <c r="AD24" s="171">
        <v>147</v>
      </c>
      <c r="AE24" s="271">
        <v>392</v>
      </c>
      <c r="AF24" s="172">
        <f t="shared" si="13"/>
        <v>266.66666666666663</v>
      </c>
      <c r="AG24" s="170">
        <f t="shared" si="14"/>
        <v>245</v>
      </c>
      <c r="AH24" s="171">
        <v>47</v>
      </c>
      <c r="AI24" s="171">
        <v>26</v>
      </c>
      <c r="AJ24" s="269">
        <f t="shared" si="15"/>
        <v>55.319148936170215</v>
      </c>
      <c r="AK24" s="268">
        <f t="shared" si="16"/>
        <v>-21</v>
      </c>
      <c r="AL24" s="177">
        <v>80</v>
      </c>
      <c r="AM24" s="177">
        <v>81</v>
      </c>
      <c r="AN24" s="276">
        <f t="shared" si="17"/>
        <v>101.3</v>
      </c>
      <c r="AO24" s="277">
        <f t="shared" si="18"/>
        <v>1</v>
      </c>
      <c r="AP24" s="174">
        <v>463</v>
      </c>
      <c r="AQ24" s="171">
        <v>474</v>
      </c>
      <c r="AR24" s="269">
        <f t="shared" si="19"/>
        <v>102.4</v>
      </c>
      <c r="AS24" s="268">
        <f t="shared" si="20"/>
        <v>11</v>
      </c>
      <c r="AT24" s="171">
        <v>450</v>
      </c>
      <c r="AU24" s="171">
        <v>382</v>
      </c>
      <c r="AV24" s="269">
        <f t="shared" si="21"/>
        <v>84.88888888888889</v>
      </c>
      <c r="AW24" s="268">
        <f t="shared" si="22"/>
        <v>-68</v>
      </c>
      <c r="AX24" s="171">
        <v>317</v>
      </c>
      <c r="AY24" s="171">
        <v>279</v>
      </c>
      <c r="AZ24" s="269">
        <f t="shared" si="23"/>
        <v>88.01261829652996</v>
      </c>
      <c r="BA24" s="268">
        <f t="shared" si="24"/>
        <v>-38</v>
      </c>
      <c r="BB24" s="180">
        <v>1345.3</v>
      </c>
      <c r="BC24" s="171">
        <v>1609.8</v>
      </c>
      <c r="BD24" s="268">
        <f t="shared" si="25"/>
        <v>264.5</v>
      </c>
      <c r="BE24" s="171">
        <v>20</v>
      </c>
      <c r="BF24" s="171">
        <v>48</v>
      </c>
      <c r="BG24" s="269">
        <f t="shared" si="26"/>
        <v>240</v>
      </c>
      <c r="BH24" s="268">
        <f t="shared" si="27"/>
        <v>28</v>
      </c>
      <c r="BI24" s="171">
        <v>22</v>
      </c>
    </row>
    <row r="25" spans="1:61" s="12" customFormat="1" ht="18" customHeight="1">
      <c r="A25" s="149" t="s">
        <v>103</v>
      </c>
      <c r="B25" s="171">
        <v>988</v>
      </c>
      <c r="C25" s="271">
        <v>931</v>
      </c>
      <c r="D25" s="267">
        <f t="shared" si="0"/>
        <v>94.23076923076923</v>
      </c>
      <c r="E25" s="268">
        <f t="shared" si="1"/>
        <v>-57</v>
      </c>
      <c r="F25" s="171">
        <v>314</v>
      </c>
      <c r="G25" s="171">
        <v>257</v>
      </c>
      <c r="H25" s="267">
        <f t="shared" si="2"/>
        <v>81.84713375796179</v>
      </c>
      <c r="I25" s="268">
        <f t="shared" si="3"/>
        <v>-57</v>
      </c>
      <c r="J25" s="171">
        <v>447</v>
      </c>
      <c r="K25" s="171">
        <v>467</v>
      </c>
      <c r="L25" s="267">
        <f t="shared" si="4"/>
        <v>104.47427293064877</v>
      </c>
      <c r="M25" s="268">
        <f t="shared" si="5"/>
        <v>20</v>
      </c>
      <c r="N25" s="266">
        <v>207</v>
      </c>
      <c r="O25" s="171">
        <v>198</v>
      </c>
      <c r="P25" s="269">
        <f t="shared" si="28"/>
        <v>95.65217391304348</v>
      </c>
      <c r="Q25" s="270">
        <f t="shared" si="6"/>
        <v>-9</v>
      </c>
      <c r="R25" s="171">
        <v>369</v>
      </c>
      <c r="S25" s="266">
        <v>329</v>
      </c>
      <c r="T25" s="269">
        <f t="shared" si="7"/>
        <v>89.15989159891599</v>
      </c>
      <c r="U25" s="268">
        <f t="shared" si="8"/>
        <v>-40</v>
      </c>
      <c r="V25" s="171">
        <v>1469</v>
      </c>
      <c r="W25" s="171">
        <v>1694</v>
      </c>
      <c r="X25" s="172">
        <f t="shared" si="9"/>
        <v>115.31654186521443</v>
      </c>
      <c r="Y25" s="170">
        <f t="shared" si="10"/>
        <v>225</v>
      </c>
      <c r="Z25" s="171">
        <v>927</v>
      </c>
      <c r="AA25" s="171">
        <v>891</v>
      </c>
      <c r="AB25" s="172">
        <f t="shared" si="11"/>
        <v>96.11650485436894</v>
      </c>
      <c r="AC25" s="170">
        <f t="shared" si="12"/>
        <v>-36</v>
      </c>
      <c r="AD25" s="171">
        <v>260</v>
      </c>
      <c r="AE25" s="271">
        <v>415</v>
      </c>
      <c r="AF25" s="172">
        <f t="shared" si="13"/>
        <v>159.6153846153846</v>
      </c>
      <c r="AG25" s="170">
        <f t="shared" si="14"/>
        <v>155</v>
      </c>
      <c r="AH25" s="171">
        <v>104</v>
      </c>
      <c r="AI25" s="171">
        <v>34</v>
      </c>
      <c r="AJ25" s="269">
        <f t="shared" si="15"/>
        <v>32.69230769230769</v>
      </c>
      <c r="AK25" s="268">
        <f t="shared" si="16"/>
        <v>-70</v>
      </c>
      <c r="AL25" s="177">
        <v>145</v>
      </c>
      <c r="AM25" s="177">
        <v>157</v>
      </c>
      <c r="AN25" s="276">
        <f t="shared" si="17"/>
        <v>108.3</v>
      </c>
      <c r="AO25" s="277">
        <f t="shared" si="18"/>
        <v>12</v>
      </c>
      <c r="AP25" s="174">
        <v>549</v>
      </c>
      <c r="AQ25" s="171">
        <v>565</v>
      </c>
      <c r="AR25" s="269">
        <f t="shared" si="19"/>
        <v>102.9</v>
      </c>
      <c r="AS25" s="268">
        <f t="shared" si="20"/>
        <v>16</v>
      </c>
      <c r="AT25" s="171">
        <v>608</v>
      </c>
      <c r="AU25" s="171">
        <v>522</v>
      </c>
      <c r="AV25" s="269">
        <f t="shared" si="21"/>
        <v>85.85526315789474</v>
      </c>
      <c r="AW25" s="268">
        <f t="shared" si="22"/>
        <v>-86</v>
      </c>
      <c r="AX25" s="171">
        <v>509</v>
      </c>
      <c r="AY25" s="171">
        <v>423</v>
      </c>
      <c r="AZ25" s="269">
        <f t="shared" si="23"/>
        <v>83.1041257367387</v>
      </c>
      <c r="BA25" s="268">
        <f t="shared" si="24"/>
        <v>-86</v>
      </c>
      <c r="BB25" s="180">
        <v>1271.3</v>
      </c>
      <c r="BC25" s="171">
        <v>1571.6</v>
      </c>
      <c r="BD25" s="268">
        <f t="shared" si="25"/>
        <v>300.29999999999995</v>
      </c>
      <c r="BE25" s="171">
        <v>178</v>
      </c>
      <c r="BF25" s="171">
        <v>158</v>
      </c>
      <c r="BG25" s="269">
        <f t="shared" si="26"/>
        <v>88.8</v>
      </c>
      <c r="BH25" s="268">
        <f t="shared" si="27"/>
        <v>-20</v>
      </c>
      <c r="BI25" s="171">
        <v>3</v>
      </c>
    </row>
    <row r="26" spans="1:61" s="12" customFormat="1" ht="18" customHeight="1">
      <c r="A26" s="149" t="s">
        <v>104</v>
      </c>
      <c r="B26" s="171">
        <v>644</v>
      </c>
      <c r="C26" s="271">
        <v>503</v>
      </c>
      <c r="D26" s="267">
        <f t="shared" si="0"/>
        <v>78.1055900621118</v>
      </c>
      <c r="E26" s="268">
        <f t="shared" si="1"/>
        <v>-141</v>
      </c>
      <c r="F26" s="171">
        <v>254</v>
      </c>
      <c r="G26" s="171">
        <v>192</v>
      </c>
      <c r="H26" s="267">
        <f t="shared" si="2"/>
        <v>75.59055118110236</v>
      </c>
      <c r="I26" s="268">
        <f t="shared" si="3"/>
        <v>-62</v>
      </c>
      <c r="J26" s="171">
        <v>233</v>
      </c>
      <c r="K26" s="171">
        <v>250</v>
      </c>
      <c r="L26" s="267">
        <f t="shared" si="4"/>
        <v>107.29613733905579</v>
      </c>
      <c r="M26" s="268">
        <f t="shared" si="5"/>
        <v>17</v>
      </c>
      <c r="N26" s="266">
        <v>109</v>
      </c>
      <c r="O26" s="171">
        <v>125</v>
      </c>
      <c r="P26" s="269">
        <f t="shared" si="28"/>
        <v>114.6788990825688</v>
      </c>
      <c r="Q26" s="270">
        <f t="shared" si="6"/>
        <v>16</v>
      </c>
      <c r="R26" s="171">
        <v>66</v>
      </c>
      <c r="S26" s="266">
        <v>58</v>
      </c>
      <c r="T26" s="269">
        <f t="shared" si="7"/>
        <v>87.87878787878788</v>
      </c>
      <c r="U26" s="268">
        <f t="shared" si="8"/>
        <v>-8</v>
      </c>
      <c r="V26" s="171">
        <v>1217</v>
      </c>
      <c r="W26" s="171">
        <v>1582</v>
      </c>
      <c r="X26" s="172">
        <f t="shared" si="9"/>
        <v>129.99178307313065</v>
      </c>
      <c r="Y26" s="170">
        <f t="shared" si="10"/>
        <v>365</v>
      </c>
      <c r="Z26" s="171">
        <v>612</v>
      </c>
      <c r="AA26" s="171">
        <v>484</v>
      </c>
      <c r="AB26" s="172">
        <f t="shared" si="11"/>
        <v>79.08496732026144</v>
      </c>
      <c r="AC26" s="170">
        <f t="shared" si="12"/>
        <v>-128</v>
      </c>
      <c r="AD26" s="171">
        <v>158</v>
      </c>
      <c r="AE26" s="271">
        <v>495</v>
      </c>
      <c r="AF26" s="172">
        <f t="shared" si="13"/>
        <v>313.2911392405063</v>
      </c>
      <c r="AG26" s="170">
        <f t="shared" si="14"/>
        <v>337</v>
      </c>
      <c r="AH26" s="171">
        <v>85</v>
      </c>
      <c r="AI26" s="171">
        <v>129</v>
      </c>
      <c r="AJ26" s="269">
        <f t="shared" si="15"/>
        <v>151.76470588235293</v>
      </c>
      <c r="AK26" s="268">
        <f t="shared" si="16"/>
        <v>44</v>
      </c>
      <c r="AL26" s="177">
        <v>102</v>
      </c>
      <c r="AM26" s="177">
        <v>118</v>
      </c>
      <c r="AN26" s="276">
        <f t="shared" si="17"/>
        <v>115.7</v>
      </c>
      <c r="AO26" s="277">
        <f t="shared" si="18"/>
        <v>16</v>
      </c>
      <c r="AP26" s="174">
        <v>260</v>
      </c>
      <c r="AQ26" s="171">
        <v>327</v>
      </c>
      <c r="AR26" s="269">
        <f t="shared" si="19"/>
        <v>125.8</v>
      </c>
      <c r="AS26" s="268">
        <f t="shared" si="20"/>
        <v>67</v>
      </c>
      <c r="AT26" s="171">
        <v>378</v>
      </c>
      <c r="AU26" s="171">
        <v>263</v>
      </c>
      <c r="AV26" s="269">
        <f t="shared" si="21"/>
        <v>69.57671957671958</v>
      </c>
      <c r="AW26" s="268">
        <f t="shared" si="22"/>
        <v>-115</v>
      </c>
      <c r="AX26" s="171">
        <v>322</v>
      </c>
      <c r="AY26" s="171">
        <v>227</v>
      </c>
      <c r="AZ26" s="269">
        <f t="shared" si="23"/>
        <v>70.4968944099379</v>
      </c>
      <c r="BA26" s="268">
        <f t="shared" si="24"/>
        <v>-95</v>
      </c>
      <c r="BB26" s="180">
        <v>2124.2</v>
      </c>
      <c r="BC26" s="171">
        <v>2204.6</v>
      </c>
      <c r="BD26" s="268">
        <f t="shared" si="25"/>
        <v>80.40000000000009</v>
      </c>
      <c r="BE26" s="171">
        <v>48</v>
      </c>
      <c r="BF26" s="171">
        <v>68</v>
      </c>
      <c r="BG26" s="269">
        <f t="shared" si="26"/>
        <v>141.7</v>
      </c>
      <c r="BH26" s="268">
        <f t="shared" si="27"/>
        <v>20</v>
      </c>
      <c r="BI26" s="171">
        <v>26</v>
      </c>
    </row>
    <row r="27" spans="1:61" s="12" customFormat="1" ht="18" customHeight="1">
      <c r="A27" s="149" t="s">
        <v>105</v>
      </c>
      <c r="B27" s="171">
        <v>718</v>
      </c>
      <c r="C27" s="271">
        <v>673</v>
      </c>
      <c r="D27" s="267">
        <f t="shared" si="0"/>
        <v>93.7325905292479</v>
      </c>
      <c r="E27" s="268">
        <f t="shared" si="1"/>
        <v>-45</v>
      </c>
      <c r="F27" s="171">
        <v>267</v>
      </c>
      <c r="G27" s="171">
        <v>197</v>
      </c>
      <c r="H27" s="267">
        <f t="shared" si="2"/>
        <v>73.78277153558052</v>
      </c>
      <c r="I27" s="268">
        <f t="shared" si="3"/>
        <v>-70</v>
      </c>
      <c r="J27" s="171">
        <v>337</v>
      </c>
      <c r="K27" s="171">
        <v>407</v>
      </c>
      <c r="L27" s="267">
        <f t="shared" si="4"/>
        <v>120.77151335311574</v>
      </c>
      <c r="M27" s="268">
        <f t="shared" si="5"/>
        <v>70</v>
      </c>
      <c r="N27" s="266">
        <v>98</v>
      </c>
      <c r="O27" s="171">
        <v>165</v>
      </c>
      <c r="P27" s="269">
        <f t="shared" si="28"/>
        <v>168.3673469387755</v>
      </c>
      <c r="Q27" s="270">
        <f t="shared" si="6"/>
        <v>67</v>
      </c>
      <c r="R27" s="171">
        <v>205</v>
      </c>
      <c r="S27" s="266">
        <v>208</v>
      </c>
      <c r="T27" s="269">
        <f t="shared" si="7"/>
        <v>101.46341463414635</v>
      </c>
      <c r="U27" s="268">
        <f t="shared" si="8"/>
        <v>3</v>
      </c>
      <c r="V27" s="171">
        <v>1290</v>
      </c>
      <c r="W27" s="171">
        <v>1444</v>
      </c>
      <c r="X27" s="172">
        <f t="shared" si="9"/>
        <v>111.93798449612402</v>
      </c>
      <c r="Y27" s="170">
        <f t="shared" si="10"/>
        <v>154</v>
      </c>
      <c r="Z27" s="171">
        <v>712</v>
      </c>
      <c r="AA27" s="171">
        <v>665</v>
      </c>
      <c r="AB27" s="172">
        <f t="shared" si="11"/>
        <v>93.39887640449437</v>
      </c>
      <c r="AC27" s="170">
        <f t="shared" si="12"/>
        <v>-47</v>
      </c>
      <c r="AD27" s="171">
        <v>391</v>
      </c>
      <c r="AE27" s="271">
        <v>514</v>
      </c>
      <c r="AF27" s="172">
        <f t="shared" si="13"/>
        <v>131.45780051150894</v>
      </c>
      <c r="AG27" s="170">
        <f t="shared" si="14"/>
        <v>123</v>
      </c>
      <c r="AH27" s="171">
        <v>68</v>
      </c>
      <c r="AI27" s="171">
        <v>45</v>
      </c>
      <c r="AJ27" s="269">
        <f t="shared" si="15"/>
        <v>66.17647058823529</v>
      </c>
      <c r="AK27" s="268">
        <f t="shared" si="16"/>
        <v>-23</v>
      </c>
      <c r="AL27" s="177">
        <v>82</v>
      </c>
      <c r="AM27" s="177">
        <v>94</v>
      </c>
      <c r="AN27" s="276">
        <f t="shared" si="17"/>
        <v>114.6</v>
      </c>
      <c r="AO27" s="277">
        <f t="shared" si="18"/>
        <v>12</v>
      </c>
      <c r="AP27" s="174">
        <v>327</v>
      </c>
      <c r="AQ27" s="171">
        <v>385</v>
      </c>
      <c r="AR27" s="269">
        <f t="shared" si="19"/>
        <v>117.7</v>
      </c>
      <c r="AS27" s="268">
        <f t="shared" si="20"/>
        <v>58</v>
      </c>
      <c r="AT27" s="171">
        <v>381</v>
      </c>
      <c r="AU27" s="171">
        <v>358</v>
      </c>
      <c r="AV27" s="269">
        <f t="shared" si="21"/>
        <v>93.96325459317585</v>
      </c>
      <c r="AW27" s="268">
        <f t="shared" si="22"/>
        <v>-23</v>
      </c>
      <c r="AX27" s="171">
        <v>325</v>
      </c>
      <c r="AY27" s="171">
        <v>297</v>
      </c>
      <c r="AZ27" s="269">
        <f t="shared" si="23"/>
        <v>91.38461538461539</v>
      </c>
      <c r="BA27" s="268">
        <f t="shared" si="24"/>
        <v>-28</v>
      </c>
      <c r="BB27" s="180">
        <v>1701.5</v>
      </c>
      <c r="BC27" s="171">
        <v>1994.5</v>
      </c>
      <c r="BD27" s="268">
        <f t="shared" si="25"/>
        <v>293</v>
      </c>
      <c r="BE27" s="171">
        <v>22</v>
      </c>
      <c r="BF27" s="171">
        <v>19</v>
      </c>
      <c r="BG27" s="269">
        <f t="shared" si="26"/>
        <v>86.4</v>
      </c>
      <c r="BH27" s="268">
        <f t="shared" si="27"/>
        <v>-3</v>
      </c>
      <c r="BI27" s="171">
        <v>23</v>
      </c>
    </row>
    <row r="28" spans="1:61" s="12" customFormat="1" ht="18" customHeight="1">
      <c r="A28" s="149" t="s">
        <v>106</v>
      </c>
      <c r="B28" s="171">
        <v>942</v>
      </c>
      <c r="C28" s="271">
        <v>1001</v>
      </c>
      <c r="D28" s="267">
        <f t="shared" si="0"/>
        <v>106.26326963906583</v>
      </c>
      <c r="E28" s="268">
        <f t="shared" si="1"/>
        <v>59</v>
      </c>
      <c r="F28" s="171">
        <v>426</v>
      </c>
      <c r="G28" s="171">
        <v>420</v>
      </c>
      <c r="H28" s="267">
        <f t="shared" si="2"/>
        <v>98.59154929577466</v>
      </c>
      <c r="I28" s="268">
        <f t="shared" si="3"/>
        <v>-6</v>
      </c>
      <c r="J28" s="171">
        <v>373</v>
      </c>
      <c r="K28" s="171">
        <v>388</v>
      </c>
      <c r="L28" s="267">
        <f t="shared" si="4"/>
        <v>104.02144772117963</v>
      </c>
      <c r="M28" s="268">
        <f t="shared" si="5"/>
        <v>15</v>
      </c>
      <c r="N28" s="266">
        <v>201</v>
      </c>
      <c r="O28" s="171">
        <v>251</v>
      </c>
      <c r="P28" s="269">
        <f t="shared" si="28"/>
        <v>124.87562189054727</v>
      </c>
      <c r="Q28" s="270">
        <f t="shared" si="6"/>
        <v>50</v>
      </c>
      <c r="R28" s="171">
        <v>142</v>
      </c>
      <c r="S28" s="266">
        <v>135</v>
      </c>
      <c r="T28" s="269">
        <f t="shared" si="7"/>
        <v>95.07042253521126</v>
      </c>
      <c r="U28" s="268">
        <f t="shared" si="8"/>
        <v>-7</v>
      </c>
      <c r="V28" s="171">
        <v>2616</v>
      </c>
      <c r="W28" s="171">
        <v>2631</v>
      </c>
      <c r="X28" s="172">
        <f t="shared" si="9"/>
        <v>100.57339449541286</v>
      </c>
      <c r="Y28" s="170">
        <f t="shared" si="10"/>
        <v>15</v>
      </c>
      <c r="Z28" s="171">
        <v>896</v>
      </c>
      <c r="AA28" s="171">
        <v>951</v>
      </c>
      <c r="AB28" s="172">
        <f t="shared" si="11"/>
        <v>106.13839285714286</v>
      </c>
      <c r="AC28" s="170">
        <f t="shared" si="12"/>
        <v>55</v>
      </c>
      <c r="AD28" s="171">
        <v>743</v>
      </c>
      <c r="AE28" s="271">
        <v>1121</v>
      </c>
      <c r="AF28" s="172">
        <f t="shared" si="13"/>
        <v>150.87483176312247</v>
      </c>
      <c r="AG28" s="170">
        <f t="shared" si="14"/>
        <v>378</v>
      </c>
      <c r="AH28" s="171">
        <v>64</v>
      </c>
      <c r="AI28" s="171">
        <v>54</v>
      </c>
      <c r="AJ28" s="269">
        <f t="shared" si="15"/>
        <v>84.375</v>
      </c>
      <c r="AK28" s="268">
        <f t="shared" si="16"/>
        <v>-10</v>
      </c>
      <c r="AL28" s="177">
        <v>147</v>
      </c>
      <c r="AM28" s="177">
        <v>183</v>
      </c>
      <c r="AN28" s="276">
        <f t="shared" si="17"/>
        <v>124.5</v>
      </c>
      <c r="AO28" s="277">
        <f t="shared" si="18"/>
        <v>36</v>
      </c>
      <c r="AP28" s="174">
        <v>422</v>
      </c>
      <c r="AQ28" s="171">
        <v>576</v>
      </c>
      <c r="AR28" s="269">
        <f t="shared" si="19"/>
        <v>136.5</v>
      </c>
      <c r="AS28" s="268">
        <f t="shared" si="20"/>
        <v>154</v>
      </c>
      <c r="AT28" s="171">
        <v>581</v>
      </c>
      <c r="AU28" s="171">
        <v>628</v>
      </c>
      <c r="AV28" s="269">
        <f t="shared" si="21"/>
        <v>108.08950086058519</v>
      </c>
      <c r="AW28" s="268">
        <f t="shared" si="22"/>
        <v>47</v>
      </c>
      <c r="AX28" s="171">
        <v>486</v>
      </c>
      <c r="AY28" s="171">
        <v>503</v>
      </c>
      <c r="AZ28" s="269">
        <f t="shared" si="23"/>
        <v>103.49794238683128</v>
      </c>
      <c r="BA28" s="268">
        <f t="shared" si="24"/>
        <v>17</v>
      </c>
      <c r="BB28" s="180">
        <v>1984.7</v>
      </c>
      <c r="BC28" s="171">
        <v>2260.3</v>
      </c>
      <c r="BD28" s="268">
        <f t="shared" si="25"/>
        <v>275.60000000000014</v>
      </c>
      <c r="BE28" s="171">
        <v>52</v>
      </c>
      <c r="BF28" s="171">
        <v>177</v>
      </c>
      <c r="BG28" s="269">
        <f t="shared" si="26"/>
        <v>340.4</v>
      </c>
      <c r="BH28" s="268">
        <f t="shared" si="27"/>
        <v>125</v>
      </c>
      <c r="BI28" s="171">
        <v>53</v>
      </c>
    </row>
    <row r="29" spans="1:61" s="12" customFormat="1" ht="18" customHeight="1">
      <c r="A29" s="149" t="s">
        <v>107</v>
      </c>
      <c r="B29" s="171">
        <v>2745</v>
      </c>
      <c r="C29" s="271">
        <v>2890</v>
      </c>
      <c r="D29" s="267">
        <f t="shared" si="0"/>
        <v>105.2823315118397</v>
      </c>
      <c r="E29" s="268">
        <f t="shared" si="1"/>
        <v>145</v>
      </c>
      <c r="F29" s="171">
        <v>1216</v>
      </c>
      <c r="G29" s="171">
        <v>1354</v>
      </c>
      <c r="H29" s="267">
        <f t="shared" si="2"/>
        <v>111.3486842105263</v>
      </c>
      <c r="I29" s="268">
        <f t="shared" si="3"/>
        <v>138</v>
      </c>
      <c r="J29" s="171">
        <v>1543</v>
      </c>
      <c r="K29" s="171">
        <v>1836</v>
      </c>
      <c r="L29" s="267">
        <f t="shared" si="4"/>
        <v>118.98898250162023</v>
      </c>
      <c r="M29" s="268">
        <f t="shared" si="5"/>
        <v>293</v>
      </c>
      <c r="N29" s="266">
        <v>1066</v>
      </c>
      <c r="O29" s="171">
        <v>1314</v>
      </c>
      <c r="P29" s="269">
        <f t="shared" si="28"/>
        <v>123.26454033771105</v>
      </c>
      <c r="Q29" s="270">
        <f t="shared" si="6"/>
        <v>248</v>
      </c>
      <c r="R29" s="171">
        <v>173</v>
      </c>
      <c r="S29" s="266">
        <v>93</v>
      </c>
      <c r="T29" s="269">
        <f t="shared" si="7"/>
        <v>53.75722543352601</v>
      </c>
      <c r="U29" s="268">
        <f t="shared" si="8"/>
        <v>-80</v>
      </c>
      <c r="V29" s="171">
        <v>5025</v>
      </c>
      <c r="W29" s="171">
        <v>5509</v>
      </c>
      <c r="X29" s="172">
        <f t="shared" si="9"/>
        <v>109.6318407960199</v>
      </c>
      <c r="Y29" s="170">
        <f t="shared" si="10"/>
        <v>484</v>
      </c>
      <c r="Z29" s="171">
        <v>2348</v>
      </c>
      <c r="AA29" s="171">
        <v>2299</v>
      </c>
      <c r="AB29" s="172">
        <f t="shared" si="11"/>
        <v>97.91311754684838</v>
      </c>
      <c r="AC29" s="170">
        <f t="shared" si="12"/>
        <v>-49</v>
      </c>
      <c r="AD29" s="171">
        <v>962</v>
      </c>
      <c r="AE29" s="271">
        <v>1464</v>
      </c>
      <c r="AF29" s="172">
        <f t="shared" si="13"/>
        <v>152.1829521829522</v>
      </c>
      <c r="AG29" s="170">
        <f t="shared" si="14"/>
        <v>502</v>
      </c>
      <c r="AH29" s="171">
        <v>264</v>
      </c>
      <c r="AI29" s="171">
        <v>294</v>
      </c>
      <c r="AJ29" s="269">
        <f t="shared" si="15"/>
        <v>111.36363636363636</v>
      </c>
      <c r="AK29" s="268">
        <f t="shared" si="16"/>
        <v>30</v>
      </c>
      <c r="AL29" s="177">
        <v>648</v>
      </c>
      <c r="AM29" s="177">
        <v>697</v>
      </c>
      <c r="AN29" s="276">
        <f t="shared" si="17"/>
        <v>107.6</v>
      </c>
      <c r="AO29" s="277">
        <f t="shared" si="18"/>
        <v>49</v>
      </c>
      <c r="AP29" s="174">
        <v>2478</v>
      </c>
      <c r="AQ29" s="171">
        <v>2575</v>
      </c>
      <c r="AR29" s="269">
        <f t="shared" si="19"/>
        <v>103.9</v>
      </c>
      <c r="AS29" s="268">
        <f t="shared" si="20"/>
        <v>97</v>
      </c>
      <c r="AT29" s="171">
        <v>1550</v>
      </c>
      <c r="AU29" s="171">
        <v>1582</v>
      </c>
      <c r="AV29" s="269">
        <f t="shared" si="21"/>
        <v>102.06451612903227</v>
      </c>
      <c r="AW29" s="268">
        <f t="shared" si="22"/>
        <v>32</v>
      </c>
      <c r="AX29" s="171">
        <v>1241</v>
      </c>
      <c r="AY29" s="171">
        <v>1235</v>
      </c>
      <c r="AZ29" s="269">
        <f t="shared" si="23"/>
        <v>99.51651893634165</v>
      </c>
      <c r="BA29" s="268">
        <f t="shared" si="24"/>
        <v>-6</v>
      </c>
      <c r="BB29" s="180">
        <v>2263.5</v>
      </c>
      <c r="BC29" s="171">
        <v>2819.8</v>
      </c>
      <c r="BD29" s="268">
        <f t="shared" si="25"/>
        <v>556.3000000000002</v>
      </c>
      <c r="BE29" s="171">
        <v>453</v>
      </c>
      <c r="BF29" s="171">
        <v>298</v>
      </c>
      <c r="BG29" s="269">
        <f t="shared" si="26"/>
        <v>65.8</v>
      </c>
      <c r="BH29" s="268">
        <f t="shared" si="27"/>
        <v>-155</v>
      </c>
      <c r="BI29" s="171">
        <v>765</v>
      </c>
    </row>
    <row r="30" spans="5:55" s="13" customFormat="1" ht="12.7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AP30" s="15"/>
      <c r="AQ30" s="15"/>
      <c r="AR30" s="15"/>
      <c r="AS30" s="16"/>
      <c r="BA30" s="17"/>
      <c r="BB30" s="17"/>
      <c r="BC30" s="17"/>
    </row>
    <row r="31" spans="5:55" s="13" customFormat="1" ht="12.75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AP31" s="15"/>
      <c r="AQ31" s="15"/>
      <c r="AR31" s="15"/>
      <c r="AS31" s="16"/>
      <c r="BA31" s="17"/>
      <c r="BB31" s="17"/>
      <c r="BC31" s="17"/>
    </row>
    <row r="32" spans="5:55" s="13" customFormat="1" ht="12.75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AP32" s="15"/>
      <c r="AQ32" s="15"/>
      <c r="AR32" s="15"/>
      <c r="AS32" s="16"/>
      <c r="BA32" s="17"/>
      <c r="BB32" s="17"/>
      <c r="BC32" s="17"/>
    </row>
    <row r="33" spans="5:55" s="13" customFormat="1" ht="12.75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AS33" s="17"/>
      <c r="BA33" s="17"/>
      <c r="BB33" s="17"/>
      <c r="BC33" s="17"/>
    </row>
    <row r="34" spans="5:55" s="13" customFormat="1" ht="12.75"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BA34" s="17"/>
      <c r="BB34" s="17"/>
      <c r="BC34" s="17"/>
    </row>
    <row r="35" spans="5:17" s="13" customFormat="1" ht="12.75"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5:17" s="13" customFormat="1" ht="12.75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5:17" s="13" customFormat="1" ht="12.75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</sheetData>
  <sheetProtection/>
  <mergeCells count="64">
    <mergeCell ref="A3:A7"/>
    <mergeCell ref="B3:E5"/>
    <mergeCell ref="F3:I5"/>
    <mergeCell ref="J3:M5"/>
    <mergeCell ref="G6:G7"/>
    <mergeCell ref="H6:I6"/>
    <mergeCell ref="J6:J7"/>
    <mergeCell ref="K6:K7"/>
    <mergeCell ref="B6:B7"/>
    <mergeCell ref="C6:C7"/>
    <mergeCell ref="D6:E6"/>
    <mergeCell ref="F6:F7"/>
    <mergeCell ref="B1:U1"/>
    <mergeCell ref="B2:U2"/>
    <mergeCell ref="N3:Q5"/>
    <mergeCell ref="R3:U5"/>
    <mergeCell ref="T6:U6"/>
    <mergeCell ref="V3:Y5"/>
    <mergeCell ref="Z3:AG3"/>
    <mergeCell ref="AH3:AK5"/>
    <mergeCell ref="AL3:AO5"/>
    <mergeCell ref="AX3:BA5"/>
    <mergeCell ref="BB3:BD5"/>
    <mergeCell ref="BE3:BI5"/>
    <mergeCell ref="Z4:AC5"/>
    <mergeCell ref="AD4:AG5"/>
    <mergeCell ref="AP3:AS5"/>
    <mergeCell ref="AT3:AW5"/>
    <mergeCell ref="V6:V7"/>
    <mergeCell ref="W6:W7"/>
    <mergeCell ref="L6:M6"/>
    <mergeCell ref="N6:N7"/>
    <mergeCell ref="O6:O7"/>
    <mergeCell ref="P6:Q6"/>
    <mergeCell ref="R6:R7"/>
    <mergeCell ref="S6:S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AN6:AO6"/>
    <mergeCell ref="AP6:AQ6"/>
    <mergeCell ref="AR6:AS6"/>
    <mergeCell ref="AT6:AT7"/>
    <mergeCell ref="AU6:AU7"/>
    <mergeCell ref="AV6:AW6"/>
    <mergeCell ref="BE6:BE7"/>
    <mergeCell ref="BF6:BF7"/>
    <mergeCell ref="BG6:BH6"/>
    <mergeCell ref="BI6:BI7"/>
    <mergeCell ref="AX6:AX7"/>
    <mergeCell ref="AY6:AY7"/>
    <mergeCell ref="AZ6:BA6"/>
    <mergeCell ref="BB6:BB7"/>
    <mergeCell ref="BC6:BC7"/>
    <mergeCell ref="BD6:B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gennady_trush</cp:lastModifiedBy>
  <cp:lastPrinted>2018-01-23T06:22:32Z</cp:lastPrinted>
  <dcterms:created xsi:type="dcterms:W3CDTF">2017-11-17T08:56:41Z</dcterms:created>
  <dcterms:modified xsi:type="dcterms:W3CDTF">2018-05-16T10:43:21Z</dcterms:modified>
  <cp:category/>
  <cp:version/>
  <cp:contentType/>
  <cp:contentStatus/>
</cp:coreProperties>
</file>