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1">#REF!</definedName>
    <definedName name="_lastColumn" localSheetId="3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'4'!#REF!</definedName>
    <definedName name="ACwvu.форма7." localSheetId="4" hidden="1">'5'!#REF!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'[5]Sheet3'!$A$3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4" hidden="1">'5'!#REF!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'3'!$B:$B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'1'!$A$1:$K$10</definedName>
    <definedName name="_xlnm.Print_Area" localSheetId="1">'2'!$A$1:$I$9</definedName>
    <definedName name="_xlnm.Print_Area" localSheetId="2">'3'!$B$1:$F$28</definedName>
    <definedName name="_xlnm.Print_Area" localSheetId="3">'4'!$A$1:$E$25</definedName>
    <definedName name="_xlnm.Print_Area" localSheetId="4">'5'!$A$1:$E$15</definedName>
    <definedName name="_xlnm.Print_Area" localSheetId="5">'6'!$A$1:$E$29</definedName>
    <definedName name="_xlnm.Print_Area" localSheetId="6">'7'!$A$1:$CI$29</definedName>
    <definedName name="олд" localSheetId="1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'[9]Sheet3'!$A$2</definedName>
    <definedName name="ц" localSheetId="2">'[8]Sheet3'!$A$2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<sst xmlns="http://schemas.openxmlformats.org/spreadsheetml/2006/main" count="314" uniqueCount="161">
  <si>
    <t>Діяльність державної служби зайнятості</t>
  </si>
  <si>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</si>
  <si>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</si>
  <si>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</si>
  <si>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</si>
  <si>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</si>
  <si>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</si>
  <si>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</si>
  <si>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</si>
  <si>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 2016 р.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</si>
  <si>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</si>
  <si>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</si>
  <si>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</si>
  <si>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</si>
  <si>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Надання послуг державною службою зайнятості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</si>
  <si>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</si>
  <si>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</si>
  <si>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</si>
  <si>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</si>
  <si>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 xml:space="preserve"> Працевлаштовано                         з компенсацією витрат роботодавцю єдиного внеску,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</si>
  <si>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</si>
  <si>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</si>
  <si>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</si>
  <si>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</si>
  <si>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</si>
  <si>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</si>
  <si>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</si>
  <si>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</si>
  <si>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</si>
  <si>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</si>
  <si>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</si>
  <si>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</si>
  <si>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</si>
  <si>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</si>
  <si>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</si>
  <si>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</si>
  <si>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</si>
  <si>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</si>
  <si>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</si>
  <si>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</si>
  <si>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</si>
  <si>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</si>
  <si>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різниця</t>
  </si>
  <si>
    <t>А</t>
  </si>
  <si>
    <t>Херсонська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</si>
  <si>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</si>
  <si>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</si>
  <si>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</si>
  <si>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</si>
  <si>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</si>
  <si>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</si>
  <si>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</si>
  <si>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</si>
  <si>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</si>
  <si>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</si>
  <si>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</si>
  <si>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</si>
  <si>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</si>
  <si>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</si>
  <si>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</si>
  <si>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</si>
  <si>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</si>
  <si>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</si>
  <si>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</si>
  <si>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</si>
  <si>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</si>
  <si>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</si>
  <si>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</si>
  <si>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</si>
  <si>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</si>
  <si>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</si>
  <si>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</si>
  <si>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</si>
  <si>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</si>
  <si>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</si>
  <si>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</si>
  <si>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</si>
  <si>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</si>
  <si>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</si>
  <si>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</si>
  <si>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</si>
  <si>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</si>
  <si>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</si>
  <si>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</si>
  <si>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</si>
  <si>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</si>
  <si>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</si>
  <si>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</si>
  <si>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</si>
  <si>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</si>
  <si>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</si>
  <si>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</si>
  <si>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</si>
  <si>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</si>
  <si>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</si>
  <si>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</si>
  <si>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</si>
  <si>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</si>
  <si>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</si>
  <si>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</si>
  <si>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</si>
  <si>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</si>
  <si>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 2015 р.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</si>
  <si>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</si>
  <si>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</si>
  <si>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Економічна активність населення Херсонської області у середньому за  2015 - 2016 рр.,                                                                                                                                                          за віковими груп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</si>
  <si>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</si>
  <si>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</si>
  <si>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</si>
  <si>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</si>
  <si>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</si>
  <si>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</si>
  <si>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</si>
  <si>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</si>
  <si>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</si>
  <si>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</si>
  <si>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</si>
  <si>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</si>
  <si>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</si>
  <si>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</si>
  <si>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</si>
  <si>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</si>
  <si>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</si>
  <si>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</si>
  <si>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</si>
  <si>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Голопристаньський МРЦЗ</t>
  </si>
  <si>
    <t>-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</si>
  <si>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</si>
  <si>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</si>
  <si>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</si>
  <si>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</si>
  <si>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</si>
  <si>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</si>
  <si>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</si>
  <si>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</si>
  <si>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</si>
  <si>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</si>
  <si>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одиниць</t>
  </si>
  <si>
    <t xml:space="preserve"> + (-)                            осіб</t>
  </si>
  <si>
    <t xml:space="preserve"> + (-)                       осіб</t>
  </si>
  <si>
    <t>у І півріччі 2016 -2017 рр.</t>
  </si>
  <si>
    <t>у 4.9 р.</t>
  </si>
  <si>
    <t>січень-вересень   2016 р.</t>
  </si>
  <si>
    <t>січень-вересень   2017 р.</t>
  </si>
  <si>
    <t>Інформація щодо запланованого масового вивільнення працівників                                                                                           за січень-вересень 2016-2017 рр</t>
  </si>
  <si>
    <t>Інформація щодо запланованого масового вивільнення працівників                                                                                            за січень-вересень 2016-2017 рр.</t>
  </si>
  <si>
    <t xml:space="preserve"> за січень-вересень 2016-2017 рр.</t>
  </si>
  <si>
    <t>Станом на 1 жовтня</t>
  </si>
  <si>
    <t>у січні-вересні 2016 - 2017 рр.</t>
  </si>
  <si>
    <t>у 9.9 р.</t>
  </si>
  <si>
    <t>у 5.5 р.</t>
  </si>
  <si>
    <t>у 6.5 р.</t>
  </si>
  <si>
    <t>у 17.4 р.</t>
  </si>
  <si>
    <t>у 5.7 р.</t>
  </si>
  <si>
    <t>у 2.9 р.</t>
  </si>
  <si>
    <t>Середній розмір допомоги по безробіттю,                                      у вересні, грн.</t>
  </si>
  <si>
    <t>Середній розмір допомоги по безробіттю у вересні, грн.</t>
  </si>
  <si>
    <t xml:space="preserve"> + 9,7 в.п.</t>
  </si>
  <si>
    <t>1 564 грн.</t>
  </si>
  <si>
    <t xml:space="preserve"> - 1 особа</t>
  </si>
  <si>
    <t>у 14.5 р.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</si>
</sst>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&quot;₴&quot;;\-#,##0&quot;₴&quot;"/>
    <numFmt numFmtId="176" formatCode="#,##0&quot;₴&quot;;[Red]\-#,##0&quot;₴&quot;"/>
    <numFmt numFmtId="177" formatCode="#,##0.00&quot;₴&quot;;\-#,##0.00&quot;₴&quot;"/>
    <numFmt numFmtId="178" formatCode="#,##0.00&quot;₴&quot;;[Red]\-#,##0.00&quot;₴&quot;"/>
    <numFmt numFmtId="179" formatCode="_-* #,##0&quot;₴&quot;_-;\-* #,##0&quot;₴&quot;_-;_-* &quot;-&quot;&quot;₴&quot;_-;_-@_-"/>
    <numFmt numFmtId="180" formatCode="_-* #,##0_₴_-;\-* #,##0_₴_-;_-* &quot;-&quot;_₴_-;_-@_-"/>
    <numFmt numFmtId="181" formatCode="_-* #,##0.00&quot;₴&quot;_-;\-* #,##0.00&quot;₴&quot;_-;_-* &quot;-&quot;??&quot;₴&quot;_-;_-@_-"/>
    <numFmt numFmtId="182" formatCode="_-* #,##0.00_₴_-;\-* #,##0.00_₴_-;_-* &quot;-&quot;??_₴_-;_-@_-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&quot;.&quot;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\ &quot;грн.&quot;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double"/>
      <right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double"/>
      <top style="double"/>
      <bottom style="hair"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3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1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2" borderId="0" applyNumberFormat="0" applyBorder="0" applyAlignment="0" applyProtection="0"/>
    <xf numFmtId="0" fontId="48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5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39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51" fillId="24" borderId="1" applyNumberFormat="0" applyAlignment="0" applyProtection="0"/>
    <xf numFmtId="0" fontId="51" fillId="42" borderId="1" applyNumberFormat="0" applyAlignment="0" applyProtection="0"/>
    <xf numFmtId="0" fontId="56" fillId="43" borderId="2" applyNumberFormat="0" applyAlignment="0" applyProtection="0"/>
    <xf numFmtId="0" fontId="56" fillId="44" borderId="2" applyNumberFormat="0" applyAlignment="0" applyProtection="0"/>
    <xf numFmtId="0" fontId="61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9" fillId="12" borderId="1" applyNumberFormat="0" applyAlignment="0" applyProtection="0"/>
    <xf numFmtId="0" fontId="49" fillId="13" borderId="1" applyNumberFormat="0" applyAlignment="0" applyProtection="0"/>
    <xf numFmtId="0" fontId="62" fillId="0" borderId="6" applyNumberFormat="0" applyFill="0" applyAlignment="0" applyProtection="0"/>
    <xf numFmtId="0" fontId="58" fillId="25" borderId="0" applyNumberFormat="0" applyBorder="0" applyAlignment="0" applyProtection="0"/>
    <xf numFmtId="0" fontId="58" fillId="45" borderId="0" applyNumberFormat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50" fillId="24" borderId="8" applyNumberFormat="0" applyAlignment="0" applyProtection="0"/>
    <xf numFmtId="0" fontId="50" fillId="42" borderId="8" applyNumberFormat="0" applyAlignment="0" applyProtection="0"/>
    <xf numFmtId="0" fontId="7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0" borderId="0" applyNumberFormat="0" applyBorder="0" applyAlignment="0" applyProtection="0"/>
    <xf numFmtId="0" fontId="48" fillId="40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34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35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5" borderId="0" applyNumberFormat="0" applyBorder="0" applyAlignment="0" applyProtection="0"/>
    <xf numFmtId="0" fontId="48" fillId="34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39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12" borderId="1" applyNumberFormat="0" applyAlignment="0" applyProtection="0"/>
    <xf numFmtId="0" fontId="49" fillId="13" borderId="1" applyNumberFormat="0" applyAlignment="0" applyProtection="0"/>
    <xf numFmtId="0" fontId="49" fillId="12" borderId="1" applyNumberFormat="0" applyAlignment="0" applyProtection="0"/>
    <xf numFmtId="0" fontId="49" fillId="13" borderId="1" applyNumberFormat="0" applyAlignment="0" applyProtection="0"/>
    <xf numFmtId="0" fontId="49" fillId="12" borderId="1" applyNumberFormat="0" applyAlignment="0" applyProtection="0"/>
    <xf numFmtId="9" fontId="0" fillId="0" borderId="0" applyFont="0" applyFill="0" applyBorder="0" applyAlignment="0" applyProtection="0"/>
    <xf numFmtId="0" fontId="50" fillId="24" borderId="8" applyNumberFormat="0" applyAlignment="0" applyProtection="0"/>
    <xf numFmtId="0" fontId="50" fillId="24" borderId="8" applyNumberFormat="0" applyAlignment="0" applyProtection="0"/>
    <xf numFmtId="0" fontId="50" fillId="42" borderId="8" applyNumberFormat="0" applyAlignment="0" applyProtection="0"/>
    <xf numFmtId="0" fontId="50" fillId="24" borderId="8" applyNumberFormat="0" applyAlignment="0" applyProtection="0"/>
    <xf numFmtId="0" fontId="51" fillId="24" borderId="1" applyNumberFormat="0" applyAlignment="0" applyProtection="0"/>
    <xf numFmtId="0" fontId="51" fillId="24" borderId="1" applyNumberFormat="0" applyAlignment="0" applyProtection="0"/>
    <xf numFmtId="0" fontId="51" fillId="42" borderId="1" applyNumberFormat="0" applyAlignment="0" applyProtection="0"/>
    <xf numFmtId="0" fontId="51" fillId="24" borderId="1" applyNumberFormat="0" applyAlignment="0" applyProtection="0"/>
    <xf numFmtId="0" fontId="64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6" applyNumberFormat="0" applyFill="0" applyAlignment="0" applyProtection="0"/>
    <xf numFmtId="0" fontId="55" fillId="0" borderId="13" applyNumberFormat="0" applyFill="0" applyAlignment="0" applyProtection="0"/>
    <xf numFmtId="0" fontId="55" fillId="0" borderId="9" applyNumberFormat="0" applyFill="0" applyAlignment="0" applyProtection="0"/>
    <xf numFmtId="0" fontId="55" fillId="0" borderId="13" applyNumberFormat="0" applyFill="0" applyAlignment="0" applyProtection="0"/>
    <xf numFmtId="0" fontId="56" fillId="43" borderId="2" applyNumberFormat="0" applyAlignment="0" applyProtection="0"/>
    <xf numFmtId="0" fontId="56" fillId="44" borderId="2" applyNumberFormat="0" applyAlignment="0" applyProtection="0"/>
    <xf numFmtId="0" fontId="56" fillId="43" borderId="2" applyNumberFormat="0" applyAlignment="0" applyProtection="0"/>
    <xf numFmtId="0" fontId="56" fillId="44" borderId="2" applyNumberFormat="0" applyAlignment="0" applyProtection="0"/>
    <xf numFmtId="0" fontId="56" fillId="43" borderId="2" applyNumberFormat="0" applyAlignment="0" applyProtection="0"/>
    <xf numFmtId="0" fontId="7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45" borderId="0" applyNumberFormat="0" applyBorder="0" applyAlignment="0" applyProtection="0"/>
    <xf numFmtId="0" fontId="51" fillId="24" borderId="1" applyNumberFormat="0" applyAlignment="0" applyProtection="0"/>
    <xf numFmtId="0" fontId="51" fillId="42" borderId="1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55" fillId="0" borderId="9" applyNumberFormat="0" applyFill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50" fillId="24" borderId="8" applyNumberFormat="0" applyAlignment="0" applyProtection="0"/>
    <xf numFmtId="0" fontId="50" fillId="42" borderId="8" applyNumberFormat="0" applyAlignment="0" applyProtection="0"/>
    <xf numFmtId="0" fontId="62" fillId="0" borderId="14" applyNumberFormat="0" applyFill="0" applyAlignment="0" applyProtection="0"/>
    <xf numFmtId="0" fontId="58" fillId="25" borderId="0" applyNumberFormat="0" applyBorder="0" applyAlignment="0" applyProtection="0"/>
    <xf numFmtId="0" fontId="58" fillId="45" borderId="0" applyNumberFormat="0" applyBorder="0" applyAlignment="0" applyProtection="0"/>
    <xf numFmtId="0" fontId="46" fillId="0" borderId="0">
      <alignment/>
      <protection/>
    </xf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344">
      <alignment/>
      <protection/>
    </xf>
    <xf numFmtId="0" fontId="1" fillId="14" borderId="0" xfId="344" applyFill="1">
      <alignment/>
      <protection/>
    </xf>
    <xf numFmtId="0" fontId="7" fillId="0" borderId="0" xfId="344" applyFont="1" applyAlignment="1">
      <alignment vertical="center"/>
      <protection/>
    </xf>
    <xf numFmtId="0" fontId="1" fillId="0" borderId="0" xfId="344" applyFont="1" applyAlignment="1">
      <alignment horizontal="left" vertical="center"/>
      <protection/>
    </xf>
    <xf numFmtId="0" fontId="1" fillId="0" borderId="0" xfId="344" applyAlignment="1">
      <alignment horizontal="center" vertical="center"/>
      <protection/>
    </xf>
    <xf numFmtId="0" fontId="1" fillId="0" borderId="0" xfId="344" applyFill="1">
      <alignment/>
      <protection/>
    </xf>
    <xf numFmtId="3" fontId="1" fillId="0" borderId="0" xfId="344" applyNumberFormat="1">
      <alignment/>
      <protection/>
    </xf>
    <xf numFmtId="0" fontId="1" fillId="47" borderId="0" xfId="344" applyFill="1">
      <alignment/>
      <protection/>
    </xf>
    <xf numFmtId="0" fontId="8" fillId="0" borderId="0" xfId="344" applyFont="1">
      <alignment/>
      <protection/>
    </xf>
    <xf numFmtId="0" fontId="1" fillId="0" borderId="0" xfId="344" applyBorder="1">
      <alignment/>
      <protection/>
    </xf>
    <xf numFmtId="1" fontId="7" fillId="0" borderId="0" xfId="348" applyNumberFormat="1" applyFont="1" applyFill="1" applyProtection="1">
      <alignment/>
      <protection locked="0"/>
    </xf>
    <xf numFmtId="1" fontId="2" fillId="0" borderId="0" xfId="348" applyNumberFormat="1" applyFont="1" applyFill="1" applyAlignment="1" applyProtection="1">
      <alignment/>
      <protection locked="0"/>
    </xf>
    <xf numFmtId="1" fontId="11" fillId="0" borderId="0" xfId="348" applyNumberFormat="1" applyFont="1" applyFill="1" applyAlignment="1" applyProtection="1">
      <alignment horizontal="center"/>
      <protection locked="0"/>
    </xf>
    <xf numFmtId="1" fontId="1" fillId="0" borderId="0" xfId="348" applyNumberFormat="1" applyFont="1" applyFill="1" applyProtection="1">
      <alignment/>
      <protection locked="0"/>
    </xf>
    <xf numFmtId="1" fontId="1" fillId="0" borderId="0" xfId="348" applyNumberFormat="1" applyFont="1" applyFill="1" applyAlignment="1" applyProtection="1">
      <alignment/>
      <protection locked="0"/>
    </xf>
    <xf numFmtId="1" fontId="6" fillId="0" borderId="0" xfId="348" applyNumberFormat="1" applyFont="1" applyFill="1" applyAlignment="1" applyProtection="1">
      <alignment horizontal="right"/>
      <protection locked="0"/>
    </xf>
    <xf numFmtId="1" fontId="4" fillId="0" borderId="0" xfId="348" applyNumberFormat="1" applyFont="1" applyFill="1" applyProtection="1">
      <alignment/>
      <protection locked="0"/>
    </xf>
    <xf numFmtId="1" fontId="2" fillId="0" borderId="15" xfId="348" applyNumberFormat="1" applyFont="1" applyFill="1" applyBorder="1" applyAlignment="1" applyProtection="1">
      <alignment/>
      <protection locked="0"/>
    </xf>
    <xf numFmtId="1" fontId="11" fillId="0" borderId="0" xfId="348" applyNumberFormat="1" applyFont="1" applyFill="1" applyBorder="1" applyAlignment="1" applyProtection="1">
      <alignment horizontal="center"/>
      <protection locked="0"/>
    </xf>
    <xf numFmtId="1" fontId="1" fillId="0" borderId="0" xfId="348" applyNumberFormat="1" applyFont="1" applyFill="1" applyBorder="1" applyProtection="1">
      <alignment/>
      <protection locked="0"/>
    </xf>
    <xf numFmtId="1" fontId="12" fillId="0" borderId="16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48" applyNumberFormat="1" applyFont="1" applyFill="1" applyBorder="1" applyAlignment="1" applyProtection="1">
      <alignment horizontal="center" vertical="center" wrapText="1"/>
      <protection/>
    </xf>
    <xf numFmtId="1" fontId="12" fillId="0" borderId="0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15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19" xfId="348" applyNumberFormat="1" applyFont="1" applyFill="1" applyBorder="1" applyAlignment="1" applyProtection="1">
      <alignment horizontal="center" vertical="center" wrapText="1"/>
      <protection locked="0"/>
    </xf>
    <xf numFmtId="1" fontId="1" fillId="0" borderId="20" xfId="348" applyNumberFormat="1" applyFont="1" applyFill="1" applyBorder="1" applyAlignment="1" applyProtection="1">
      <alignment horizontal="center" vertical="center" wrapText="1"/>
      <protection locked="0"/>
    </xf>
    <xf numFmtId="1" fontId="1" fillId="0" borderId="21" xfId="348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348" applyNumberFormat="1" applyFont="1" applyFill="1" applyBorder="1" applyAlignment="1" applyProtection="1">
      <alignment horizontal="center" vertical="center"/>
      <protection locked="0"/>
    </xf>
    <xf numFmtId="1" fontId="15" fillId="0" borderId="22" xfId="348" applyNumberFormat="1" applyFont="1" applyFill="1" applyBorder="1" applyAlignment="1" applyProtection="1">
      <alignment horizontal="center" vertical="center" wrapText="1"/>
      <protection/>
    </xf>
    <xf numFmtId="1" fontId="11" fillId="0" borderId="22" xfId="348" applyNumberFormat="1" applyFont="1" applyFill="1" applyBorder="1" applyAlignment="1" applyProtection="1">
      <alignment horizontal="center" vertical="center" wrapText="1"/>
      <protection/>
    </xf>
    <xf numFmtId="1" fontId="1" fillId="0" borderId="22" xfId="348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348" applyNumberFormat="1" applyFont="1" applyFill="1" applyBorder="1" applyAlignment="1" applyProtection="1">
      <alignment horizontal="center" vertical="center" wrapText="1"/>
      <protection locked="0"/>
    </xf>
    <xf numFmtId="1" fontId="11" fillId="0" borderId="22" xfId="348" applyNumberFormat="1" applyFont="1" applyFill="1" applyBorder="1" applyAlignment="1" applyProtection="1">
      <alignment horizontal="center" vertical="center" wrapText="1"/>
      <protection locked="0"/>
    </xf>
    <xf numFmtId="1" fontId="11" fillId="0" borderId="21" xfId="348" applyNumberFormat="1" applyFont="1" applyFill="1" applyBorder="1" applyAlignment="1" applyProtection="1">
      <alignment horizontal="center" vertical="center" wrapText="1"/>
      <protection locked="0"/>
    </xf>
    <xf numFmtId="1" fontId="14" fillId="0" borderId="22" xfId="348" applyNumberFormat="1" applyFont="1" applyFill="1" applyBorder="1" applyAlignment="1" applyProtection="1">
      <alignment horizontal="center" vertical="center" wrapText="1"/>
      <protection/>
    </xf>
    <xf numFmtId="1" fontId="15" fillId="0" borderId="0" xfId="348" applyNumberFormat="1" applyFont="1" applyFill="1" applyProtection="1">
      <alignment/>
      <protection locked="0"/>
    </xf>
    <xf numFmtId="1" fontId="1" fillId="0" borderId="22" xfId="348" applyNumberFormat="1" applyFont="1" applyFill="1" applyBorder="1" applyAlignment="1" applyProtection="1">
      <alignment horizontal="center"/>
      <protection/>
    </xf>
    <xf numFmtId="1" fontId="1" fillId="0" borderId="0" xfId="348" applyNumberFormat="1" applyFont="1" applyFill="1" applyBorder="1" applyAlignment="1" applyProtection="1">
      <alignment horizontal="center"/>
      <protection/>
    </xf>
    <xf numFmtId="1" fontId="3" fillId="0" borderId="22" xfId="348" applyNumberFormat="1" applyFont="1" applyFill="1" applyBorder="1" applyAlignment="1" applyProtection="1">
      <alignment horizontal="center" vertical="center"/>
      <protection locked="0"/>
    </xf>
    <xf numFmtId="3" fontId="17" fillId="0" borderId="22" xfId="348" applyNumberFormat="1" applyFont="1" applyFill="1" applyBorder="1" applyAlignment="1" applyProtection="1">
      <alignment horizontal="center" vertical="center"/>
      <protection locked="0"/>
    </xf>
    <xf numFmtId="172" fontId="17" fillId="0" borderId="22" xfId="348" applyNumberFormat="1" applyFont="1" applyFill="1" applyBorder="1" applyAlignment="1" applyProtection="1">
      <alignment horizontal="center" vertical="center"/>
      <protection locked="0"/>
    </xf>
    <xf numFmtId="173" fontId="17" fillId="0" borderId="22" xfId="348" applyNumberFormat="1" applyFont="1" applyFill="1" applyBorder="1" applyAlignment="1" applyProtection="1">
      <alignment horizontal="center" vertical="center"/>
      <protection locked="0"/>
    </xf>
    <xf numFmtId="1" fontId="17" fillId="0" borderId="22" xfId="348" applyNumberFormat="1" applyFont="1" applyFill="1" applyBorder="1" applyAlignment="1" applyProtection="1">
      <alignment horizontal="center" vertical="center"/>
      <protection locked="0"/>
    </xf>
    <xf numFmtId="1" fontId="18" fillId="0" borderId="24" xfId="348" applyNumberFormat="1" applyFont="1" applyFill="1" applyBorder="1" applyAlignment="1" applyProtection="1">
      <alignment horizontal="center" vertical="center" wrapText="1"/>
      <protection locked="0"/>
    </xf>
    <xf numFmtId="1" fontId="18" fillId="0" borderId="22" xfId="348" applyNumberFormat="1" applyFont="1" applyFill="1" applyBorder="1" applyAlignment="1" applyProtection="1">
      <alignment horizontal="center" vertical="center" wrapText="1"/>
      <protection locked="0"/>
    </xf>
    <xf numFmtId="1" fontId="18" fillId="0" borderId="21" xfId="348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348" applyNumberFormat="1" applyFont="1" applyFill="1" applyBorder="1" applyAlignment="1" applyProtection="1">
      <alignment horizontal="center" vertical="center" wrapText="1"/>
      <protection locked="0"/>
    </xf>
    <xf numFmtId="173" fontId="17" fillId="0" borderId="22" xfId="348" applyNumberFormat="1" applyFont="1" applyFill="1" applyBorder="1" applyAlignment="1" applyProtection="1">
      <alignment horizontal="center" vertical="center" wrapText="1"/>
      <protection locked="0"/>
    </xf>
    <xf numFmtId="1" fontId="17" fillId="0" borderId="22" xfId="350" applyNumberFormat="1" applyFont="1" applyFill="1" applyBorder="1" applyAlignment="1">
      <alignment horizontal="center" vertical="center" wrapText="1"/>
      <protection/>
    </xf>
    <xf numFmtId="173" fontId="12" fillId="0" borderId="0" xfId="348" applyNumberFormat="1" applyFont="1" applyFill="1" applyAlignment="1" applyProtection="1">
      <alignment vertical="center"/>
      <protection locked="0"/>
    </xf>
    <xf numFmtId="1" fontId="12" fillId="0" borderId="0" xfId="348" applyNumberFormat="1" applyFont="1" applyFill="1" applyAlignment="1" applyProtection="1">
      <alignment vertical="center"/>
      <protection locked="0"/>
    </xf>
    <xf numFmtId="1" fontId="12" fillId="0" borderId="22" xfId="348" applyNumberFormat="1" applyFont="1" applyFill="1" applyBorder="1" applyProtection="1">
      <alignment/>
      <protection locked="0"/>
    </xf>
    <xf numFmtId="1" fontId="12" fillId="0" borderId="22" xfId="348" applyNumberFormat="1" applyFont="1" applyFill="1" applyBorder="1" applyAlignment="1" applyProtection="1">
      <alignment vertical="center"/>
      <protection locked="0"/>
    </xf>
    <xf numFmtId="1" fontId="1" fillId="0" borderId="0" xfId="348" applyNumberFormat="1" applyFont="1" applyFill="1" applyBorder="1" applyAlignment="1" applyProtection="1">
      <alignment vertical="center"/>
      <protection locked="0"/>
    </xf>
    <xf numFmtId="1" fontId="20" fillId="0" borderId="0" xfId="348" applyNumberFormat="1" applyFont="1" applyFill="1" applyBorder="1" applyProtection="1">
      <alignment/>
      <protection locked="0"/>
    </xf>
    <xf numFmtId="173" fontId="20" fillId="0" borderId="0" xfId="348" applyNumberFormat="1" applyFont="1" applyFill="1" applyBorder="1" applyProtection="1">
      <alignment/>
      <protection locked="0"/>
    </xf>
    <xf numFmtId="1" fontId="21" fillId="0" borderId="0" xfId="348" applyNumberFormat="1" applyFont="1" applyFill="1" applyBorder="1" applyProtection="1">
      <alignment/>
      <protection locked="0"/>
    </xf>
    <xf numFmtId="3" fontId="21" fillId="0" borderId="0" xfId="348" applyNumberFormat="1" applyFont="1" applyFill="1" applyBorder="1" applyProtection="1">
      <alignment/>
      <protection locked="0"/>
    </xf>
    <xf numFmtId="3" fontId="20" fillId="0" borderId="0" xfId="348" applyNumberFormat="1" applyFont="1" applyFill="1" applyBorder="1" applyProtection="1">
      <alignment/>
      <protection locked="0"/>
    </xf>
    <xf numFmtId="0" fontId="5" fillId="0" borderId="22" xfId="345" applyFont="1" applyFill="1" applyBorder="1" applyAlignment="1">
      <alignment horizontal="center" vertical="center"/>
      <protection/>
    </xf>
    <xf numFmtId="0" fontId="24" fillId="0" borderId="0" xfId="353" applyFont="1" applyFill="1">
      <alignment/>
      <protection/>
    </xf>
    <xf numFmtId="0" fontId="26" fillId="0" borderId="0" xfId="353" applyFont="1" applyFill="1" applyBorder="1" applyAlignment="1">
      <alignment horizontal="center"/>
      <protection/>
    </xf>
    <xf numFmtId="0" fontId="26" fillId="0" borderId="0" xfId="353" applyFont="1" applyFill="1">
      <alignment/>
      <protection/>
    </xf>
    <xf numFmtId="0" fontId="28" fillId="0" borderId="0" xfId="353" applyFont="1" applyFill="1" applyAlignment="1">
      <alignment vertical="center"/>
      <protection/>
    </xf>
    <xf numFmtId="1" fontId="29" fillId="0" borderId="0" xfId="353" applyNumberFormat="1" applyFont="1" applyFill="1">
      <alignment/>
      <protection/>
    </xf>
    <xf numFmtId="0" fontId="29" fillId="0" borderId="0" xfId="353" applyFont="1" applyFill="1">
      <alignment/>
      <protection/>
    </xf>
    <xf numFmtId="0" fontId="28" fillId="0" borderId="0" xfId="353" applyFont="1" applyFill="1" applyAlignment="1">
      <alignment vertical="center" wrapText="1"/>
      <protection/>
    </xf>
    <xf numFmtId="0" fontId="29" fillId="0" borderId="0" xfId="353" applyFont="1" applyFill="1" applyAlignment="1">
      <alignment vertical="center"/>
      <protection/>
    </xf>
    <xf numFmtId="0" fontId="29" fillId="0" borderId="0" xfId="353" applyFont="1" applyFill="1" applyAlignment="1">
      <alignment horizontal="center"/>
      <protection/>
    </xf>
    <xf numFmtId="0" fontId="29" fillId="0" borderId="0" xfId="353" applyFont="1" applyFill="1" applyAlignment="1">
      <alignment wrapText="1"/>
      <protection/>
    </xf>
    <xf numFmtId="3" fontId="27" fillId="0" borderId="22" xfId="353" applyNumberFormat="1" applyFont="1" applyFill="1" applyBorder="1" applyAlignment="1">
      <alignment horizontal="center" vertical="center"/>
      <protection/>
    </xf>
    <xf numFmtId="0" fontId="26" fillId="0" borderId="0" xfId="353" applyFont="1" applyFill="1" applyAlignment="1">
      <alignment vertical="center"/>
      <protection/>
    </xf>
    <xf numFmtId="3" fontId="33" fillId="0" borderId="0" xfId="353" applyNumberFormat="1" applyFont="1" applyFill="1" applyAlignment="1">
      <alignment horizontal="center" vertical="center"/>
      <protection/>
    </xf>
    <xf numFmtId="3" fontId="32" fillId="0" borderId="22" xfId="353" applyNumberFormat="1" applyFont="1" applyFill="1" applyBorder="1" applyAlignment="1">
      <alignment horizontal="center" vertical="center"/>
      <protection/>
    </xf>
    <xf numFmtId="3" fontId="29" fillId="0" borderId="0" xfId="353" applyNumberFormat="1" applyFont="1" applyFill="1">
      <alignment/>
      <protection/>
    </xf>
    <xf numFmtId="173" fontId="29" fillId="0" borderId="0" xfId="353" applyNumberFormat="1" applyFont="1" applyFill="1">
      <alignment/>
      <protection/>
    </xf>
    <xf numFmtId="0" fontId="5" fillId="0" borderId="22" xfId="345" applyFont="1" applyFill="1" applyBorder="1" applyAlignment="1">
      <alignment horizontal="center" vertical="center" wrapText="1"/>
      <protection/>
    </xf>
    <xf numFmtId="0" fontId="5" fillId="0" borderId="22" xfId="345" applyFont="1" applyFill="1" applyBorder="1" applyAlignment="1">
      <alignment horizontal="center" vertical="top" wrapText="1"/>
      <protection/>
    </xf>
    <xf numFmtId="0" fontId="3" fillId="0" borderId="22" xfId="345" applyFont="1" applyFill="1" applyBorder="1" applyAlignment="1">
      <alignment horizontal="left" vertical="center" wrapText="1"/>
      <protection/>
    </xf>
    <xf numFmtId="0" fontId="3" fillId="0" borderId="25" xfId="345" applyFont="1" applyFill="1" applyBorder="1" applyAlignment="1">
      <alignment horizontal="left" vertical="center" wrapText="1"/>
      <protection/>
    </xf>
    <xf numFmtId="0" fontId="9" fillId="0" borderId="22" xfId="345" applyFont="1" applyFill="1" applyBorder="1" applyAlignment="1">
      <alignment horizontal="left" vertical="center" wrapText="1"/>
      <protection/>
    </xf>
    <xf numFmtId="0" fontId="9" fillId="0" borderId="25" xfId="345" applyFont="1" applyFill="1" applyBorder="1" applyAlignment="1">
      <alignment horizontal="left" vertical="center" wrapText="1"/>
      <protection/>
    </xf>
    <xf numFmtId="0" fontId="65" fillId="0" borderId="22" xfId="321" applyFont="1" applyFill="1" applyBorder="1" applyAlignment="1">
      <alignment horizontal="left" vertical="center" wrapText="1"/>
      <protection/>
    </xf>
    <xf numFmtId="0" fontId="39" fillId="0" borderId="0" xfId="343" applyFont="1">
      <alignment/>
      <protection/>
    </xf>
    <xf numFmtId="0" fontId="41" fillId="0" borderId="26" xfId="343" applyFont="1" applyBorder="1" applyAlignment="1">
      <alignment horizontal="center" vertical="center" wrapText="1"/>
      <protection/>
    </xf>
    <xf numFmtId="0" fontId="29" fillId="0" borderId="0" xfId="343" applyFont="1">
      <alignment/>
      <protection/>
    </xf>
    <xf numFmtId="0" fontId="29" fillId="0" borderId="27" xfId="343" applyFont="1" applyBorder="1" applyAlignment="1">
      <alignment horizontal="center" vertical="center" wrapText="1"/>
      <protection/>
    </xf>
    <xf numFmtId="0" fontId="26" fillId="0" borderId="0" xfId="343" applyFont="1" applyBorder="1" applyAlignment="1">
      <alignment horizontal="left" vertical="top" wrapText="1"/>
      <protection/>
    </xf>
    <xf numFmtId="0" fontId="39" fillId="0" borderId="0" xfId="343" applyFont="1" applyFill="1">
      <alignment/>
      <protection/>
    </xf>
    <xf numFmtId="173" fontId="12" fillId="0" borderId="0" xfId="342" applyNumberFormat="1" applyFont="1" applyAlignment="1">
      <alignment wrapText="1"/>
      <protection/>
    </xf>
    <xf numFmtId="0" fontId="26" fillId="0" borderId="0" xfId="343" applyFont="1">
      <alignment/>
      <protection/>
    </xf>
    <xf numFmtId="0" fontId="26" fillId="0" borderId="0" xfId="343" applyFont="1" applyBorder="1">
      <alignment/>
      <protection/>
    </xf>
    <xf numFmtId="0" fontId="39" fillId="0" borderId="0" xfId="343" applyFont="1">
      <alignment/>
      <protection/>
    </xf>
    <xf numFmtId="0" fontId="39" fillId="0" borderId="0" xfId="343" applyFont="1" applyBorder="1">
      <alignment/>
      <protection/>
    </xf>
    <xf numFmtId="173" fontId="3" fillId="0" borderId="0" xfId="342" applyNumberFormat="1" applyFont="1" applyAlignment="1">
      <alignment wrapText="1"/>
      <protection/>
    </xf>
    <xf numFmtId="0" fontId="12" fillId="0" borderId="0" xfId="342" applyFont="1">
      <alignment/>
      <protection/>
    </xf>
    <xf numFmtId="172" fontId="28" fillId="0" borderId="28" xfId="343" applyNumberFormat="1" applyFont="1" applyFill="1" applyBorder="1" applyAlignment="1">
      <alignment horizontal="center" vertical="center"/>
      <protection/>
    </xf>
    <xf numFmtId="172" fontId="34" fillId="0" borderId="29" xfId="343" applyNumberFormat="1" applyFont="1" applyFill="1" applyBorder="1" applyAlignment="1">
      <alignment horizontal="center" vertical="center"/>
      <protection/>
    </xf>
    <xf numFmtId="172" fontId="28" fillId="0" borderId="30" xfId="343" applyNumberFormat="1" applyFont="1" applyFill="1" applyBorder="1" applyAlignment="1">
      <alignment horizontal="center" vertical="center"/>
      <protection/>
    </xf>
    <xf numFmtId="172" fontId="28" fillId="0" borderId="31" xfId="343" applyNumberFormat="1" applyFont="1" applyFill="1" applyBorder="1" applyAlignment="1">
      <alignment horizontal="center" vertical="center"/>
      <protection/>
    </xf>
    <xf numFmtId="172" fontId="28" fillId="0" borderId="32" xfId="343" applyNumberFormat="1" applyFont="1" applyFill="1" applyBorder="1" applyAlignment="1">
      <alignment horizontal="center" vertical="center"/>
      <protection/>
    </xf>
    <xf numFmtId="172" fontId="28" fillId="0" borderId="33" xfId="343" applyNumberFormat="1" applyFont="1" applyFill="1" applyBorder="1" applyAlignment="1">
      <alignment horizontal="center" vertical="center"/>
      <protection/>
    </xf>
    <xf numFmtId="172" fontId="34" fillId="0" borderId="34" xfId="343" applyNumberFormat="1" applyFont="1" applyFill="1" applyBorder="1" applyAlignment="1">
      <alignment horizontal="center" vertical="center"/>
      <protection/>
    </xf>
    <xf numFmtId="172" fontId="34" fillId="0" borderId="35" xfId="343" applyNumberFormat="1" applyFont="1" applyFill="1" applyBorder="1" applyAlignment="1">
      <alignment horizontal="center" vertical="center"/>
      <protection/>
    </xf>
    <xf numFmtId="172" fontId="34" fillId="0" borderId="36" xfId="343" applyNumberFormat="1" applyFont="1" applyFill="1" applyBorder="1" applyAlignment="1">
      <alignment horizontal="center" vertical="center"/>
      <protection/>
    </xf>
    <xf numFmtId="172" fontId="34" fillId="0" borderId="37" xfId="343" applyNumberFormat="1" applyFont="1" applyFill="1" applyBorder="1" applyAlignment="1">
      <alignment horizontal="center" vertical="center"/>
      <protection/>
    </xf>
    <xf numFmtId="172" fontId="28" fillId="0" borderId="38" xfId="343" applyNumberFormat="1" applyFont="1" applyFill="1" applyBorder="1" applyAlignment="1">
      <alignment horizontal="center" vertical="center"/>
      <protection/>
    </xf>
    <xf numFmtId="172" fontId="28" fillId="0" borderId="39" xfId="343" applyNumberFormat="1" applyFont="1" applyFill="1" applyBorder="1" applyAlignment="1">
      <alignment horizontal="center" vertical="center"/>
      <protection/>
    </xf>
    <xf numFmtId="172" fontId="28" fillId="0" borderId="40" xfId="343" applyNumberFormat="1" applyFont="1" applyFill="1" applyBorder="1" applyAlignment="1">
      <alignment horizontal="center" vertical="center"/>
      <protection/>
    </xf>
    <xf numFmtId="172" fontId="28" fillId="0" borderId="41" xfId="343" applyNumberFormat="1" applyFont="1" applyFill="1" applyBorder="1" applyAlignment="1">
      <alignment horizontal="center" vertical="center"/>
      <protection/>
    </xf>
    <xf numFmtId="172" fontId="34" fillId="0" borderId="42" xfId="343" applyNumberFormat="1" applyFont="1" applyFill="1" applyBorder="1" applyAlignment="1">
      <alignment horizontal="center" vertical="center"/>
      <protection/>
    </xf>
    <xf numFmtId="172" fontId="34" fillId="0" borderId="43" xfId="343" applyNumberFormat="1" applyFont="1" applyFill="1" applyBorder="1" applyAlignment="1">
      <alignment horizontal="center" vertical="center"/>
      <protection/>
    </xf>
    <xf numFmtId="172" fontId="34" fillId="0" borderId="25" xfId="343" applyNumberFormat="1" applyFont="1" applyFill="1" applyBorder="1" applyAlignment="1">
      <alignment horizontal="center" vertical="center"/>
      <protection/>
    </xf>
    <xf numFmtId="0" fontId="4" fillId="14" borderId="44" xfId="343" applyFont="1" applyFill="1" applyBorder="1" applyAlignment="1">
      <alignment horizontal="left" vertical="center" wrapText="1"/>
      <protection/>
    </xf>
    <xf numFmtId="0" fontId="45" fillId="0" borderId="42" xfId="343" applyFont="1" applyBorder="1" applyAlignment="1">
      <alignment horizontal="left" vertical="center" wrapText="1"/>
      <protection/>
    </xf>
    <xf numFmtId="0" fontId="4" fillId="0" borderId="31" xfId="343" applyFont="1" applyFill="1" applyBorder="1" applyAlignment="1">
      <alignment horizontal="left" vertical="center" wrapText="1"/>
      <protection/>
    </xf>
    <xf numFmtId="0" fontId="45" fillId="0" borderId="35" xfId="343" applyFont="1" applyFill="1" applyBorder="1" applyAlignment="1">
      <alignment horizontal="left" vertical="center" wrapText="1"/>
      <protection/>
    </xf>
    <xf numFmtId="0" fontId="4" fillId="0" borderId="39" xfId="343" applyFont="1" applyFill="1" applyBorder="1" applyAlignment="1">
      <alignment horizontal="left" vertical="center" wrapText="1"/>
      <protection/>
    </xf>
    <xf numFmtId="0" fontId="45" fillId="0" borderId="42" xfId="343" applyFont="1" applyFill="1" applyBorder="1" applyAlignment="1">
      <alignment horizontal="left" vertical="center" wrapText="1"/>
      <protection/>
    </xf>
    <xf numFmtId="49" fontId="44" fillId="0" borderId="45" xfId="343" applyNumberFormat="1" applyFont="1" applyFill="1" applyBorder="1" applyAlignment="1">
      <alignment horizontal="center" vertical="center" wrapText="1"/>
      <protection/>
    </xf>
    <xf numFmtId="0" fontId="1" fillId="0" borderId="0" xfId="351" applyFont="1" applyAlignment="1">
      <alignment vertical="top"/>
      <protection/>
    </xf>
    <xf numFmtId="0" fontId="45" fillId="0" borderId="0" xfId="343" applyFont="1" applyAlignment="1">
      <alignment vertical="top"/>
      <protection/>
    </xf>
    <xf numFmtId="0" fontId="1" fillId="0" borderId="0" xfId="351" applyFont="1" applyFill="1" applyAlignment="1">
      <alignment vertical="top"/>
      <protection/>
    </xf>
    <xf numFmtId="0" fontId="36" fillId="0" borderId="0" xfId="351" applyFont="1" applyFill="1" applyAlignment="1">
      <alignment horizontal="center" vertical="top" wrapText="1"/>
      <protection/>
    </xf>
    <xf numFmtId="0" fontId="45" fillId="0" borderId="0" xfId="351" applyFont="1" applyFill="1" applyAlignment="1">
      <alignment horizontal="right" vertical="center"/>
      <protection/>
    </xf>
    <xf numFmtId="0" fontId="37" fillId="0" borderId="0" xfId="351" applyFont="1" applyFill="1" applyAlignment="1">
      <alignment horizontal="center" vertical="top" wrapText="1"/>
      <protection/>
    </xf>
    <xf numFmtId="0" fontId="37" fillId="0" borderId="22" xfId="351" applyFont="1" applyBorder="1" applyAlignment="1">
      <alignment horizontal="center" vertical="center" wrapText="1"/>
      <protection/>
    </xf>
    <xf numFmtId="0" fontId="4" fillId="0" borderId="22" xfId="351" applyFont="1" applyFill="1" applyBorder="1" applyAlignment="1">
      <alignment horizontal="center" vertical="center" wrapText="1"/>
      <protection/>
    </xf>
    <xf numFmtId="0" fontId="12" fillId="0" borderId="0" xfId="351" applyFont="1" applyAlignment="1">
      <alignment horizontal="center" vertical="center"/>
      <protection/>
    </xf>
    <xf numFmtId="0" fontId="12" fillId="0" borderId="22" xfId="351" applyFont="1" applyFill="1" applyBorder="1" applyAlignment="1">
      <alignment horizontal="center" vertical="center" wrapText="1"/>
      <protection/>
    </xf>
    <xf numFmtId="0" fontId="12" fillId="0" borderId="22" xfId="351" applyFont="1" applyBorder="1" applyAlignment="1">
      <alignment horizontal="center" vertical="center" wrapText="1"/>
      <protection/>
    </xf>
    <xf numFmtId="0" fontId="12" fillId="0" borderId="22" xfId="351" applyNumberFormat="1" applyFont="1" applyBorder="1" applyAlignment="1">
      <alignment horizontal="center" vertical="center" wrapText="1"/>
      <protection/>
    </xf>
    <xf numFmtId="0" fontId="1" fillId="0" borderId="0" xfId="351" applyFont="1" applyAlignment="1">
      <alignment vertical="center"/>
      <protection/>
    </xf>
    <xf numFmtId="0" fontId="4" fillId="0" borderId="22" xfId="351" applyFont="1" applyBorder="1" applyAlignment="1">
      <alignment horizontal="center" vertical="center"/>
      <protection/>
    </xf>
    <xf numFmtId="3" fontId="4" fillId="0" borderId="22" xfId="343" applyNumberFormat="1" applyFont="1" applyBorder="1" applyAlignment="1">
      <alignment horizontal="center" vertical="center"/>
      <protection/>
    </xf>
    <xf numFmtId="172" fontId="4" fillId="0" borderId="22" xfId="343" applyNumberFormat="1" applyFont="1" applyBorder="1" applyAlignment="1">
      <alignment horizontal="center" vertical="center"/>
      <protection/>
    </xf>
    <xf numFmtId="3" fontId="1" fillId="0" borderId="0" xfId="351" applyNumberFormat="1" applyFont="1" applyAlignment="1">
      <alignment vertical="center"/>
      <protection/>
    </xf>
    <xf numFmtId="0" fontId="22" fillId="0" borderId="0" xfId="351" applyFont="1" applyAlignment="1">
      <alignment horizontal="center" vertical="center"/>
      <protection/>
    </xf>
    <xf numFmtId="0" fontId="22" fillId="0" borderId="22" xfId="348" applyNumberFormat="1" applyFont="1" applyFill="1" applyBorder="1" applyAlignment="1" applyProtection="1">
      <alignment horizontal="left" vertical="center"/>
      <protection locked="0"/>
    </xf>
    <xf numFmtId="173" fontId="22" fillId="0" borderId="0" xfId="351" applyNumberFormat="1" applyFont="1" applyAlignment="1">
      <alignment horizontal="center" vertical="center"/>
      <protection/>
    </xf>
    <xf numFmtId="172" fontId="1" fillId="0" borderId="0" xfId="351" applyNumberFormat="1" applyFont="1" applyAlignment="1">
      <alignment vertical="center"/>
      <protection/>
    </xf>
    <xf numFmtId="173" fontId="22" fillId="48" borderId="0" xfId="351" applyNumberFormat="1" applyFont="1" applyFill="1" applyAlignment="1">
      <alignment horizontal="center" vertical="center"/>
      <protection/>
    </xf>
    <xf numFmtId="3" fontId="22" fillId="0" borderId="22" xfId="343" applyNumberFormat="1" applyFont="1" applyFill="1" applyBorder="1" applyAlignment="1">
      <alignment horizontal="center" vertical="center"/>
      <protection/>
    </xf>
    <xf numFmtId="0" fontId="1" fillId="0" borderId="0" xfId="351" applyFont="1">
      <alignment/>
      <protection/>
    </xf>
    <xf numFmtId="0" fontId="31" fillId="0" borderId="0" xfId="353" applyFont="1" applyFill="1" applyAlignment="1">
      <alignment horizontal="center"/>
      <protection/>
    </xf>
    <xf numFmtId="0" fontId="27" fillId="0" borderId="22" xfId="353" applyFont="1" applyFill="1" applyBorder="1" applyAlignment="1">
      <alignment horizontal="center" vertical="center" wrapText="1"/>
      <protection/>
    </xf>
    <xf numFmtId="0" fontId="24" fillId="0" borderId="0" xfId="353" applyFont="1" applyFill="1" applyAlignment="1">
      <alignment vertical="center" wrapText="1"/>
      <protection/>
    </xf>
    <xf numFmtId="0" fontId="28" fillId="0" borderId="0" xfId="353" applyFont="1" applyFill="1" applyAlignment="1">
      <alignment horizontal="center" vertical="top" wrapText="1"/>
      <protection/>
    </xf>
    <xf numFmtId="0" fontId="23" fillId="0" borderId="22" xfId="353" applyFont="1" applyFill="1" applyBorder="1" applyAlignment="1">
      <alignment horizontal="center" vertical="center" wrapText="1"/>
      <protection/>
    </xf>
    <xf numFmtId="0" fontId="23" fillId="0" borderId="23" xfId="353" applyFont="1" applyFill="1" applyBorder="1" applyAlignment="1">
      <alignment horizontal="center" vertical="center" wrapText="1"/>
      <protection/>
    </xf>
    <xf numFmtId="0" fontId="27" fillId="0" borderId="46" xfId="353" applyFont="1" applyFill="1" applyBorder="1" applyAlignment="1">
      <alignment horizontal="center" vertical="center" wrapText="1"/>
      <protection/>
    </xf>
    <xf numFmtId="172" fontId="27" fillId="0" borderId="23" xfId="353" applyNumberFormat="1" applyFont="1" applyFill="1" applyBorder="1" applyAlignment="1">
      <alignment horizontal="center" vertical="center"/>
      <protection/>
    </xf>
    <xf numFmtId="0" fontId="22" fillId="0" borderId="46" xfId="349" applyFont="1" applyBorder="1" applyAlignment="1">
      <alignment vertical="center" wrapText="1"/>
      <protection/>
    </xf>
    <xf numFmtId="0" fontId="22" fillId="0" borderId="47" xfId="349" applyFont="1" applyBorder="1" applyAlignment="1">
      <alignment vertical="center" wrapText="1"/>
      <protection/>
    </xf>
    <xf numFmtId="14" fontId="27" fillId="0" borderId="23" xfId="319" applyNumberFormat="1" applyFont="1" applyBorder="1" applyAlignment="1">
      <alignment horizontal="center" vertical="center" wrapText="1"/>
      <protection/>
    </xf>
    <xf numFmtId="0" fontId="27" fillId="0" borderId="46" xfId="353" applyFont="1" applyFill="1" applyBorder="1" applyAlignment="1">
      <alignment horizontal="center" vertical="center" wrapText="1"/>
      <protection/>
    </xf>
    <xf numFmtId="3" fontId="27" fillId="14" borderId="22" xfId="353" applyNumberFormat="1" applyFont="1" applyFill="1" applyBorder="1" applyAlignment="1">
      <alignment horizontal="center" vertical="center"/>
      <protection/>
    </xf>
    <xf numFmtId="3" fontId="66" fillId="14" borderId="22" xfId="353" applyNumberFormat="1" applyFont="1" applyFill="1" applyBorder="1" applyAlignment="1">
      <alignment horizontal="center" vertical="center"/>
      <protection/>
    </xf>
    <xf numFmtId="3" fontId="66" fillId="14" borderId="21" xfId="353" applyNumberFormat="1" applyFont="1" applyFill="1" applyBorder="1" applyAlignment="1">
      <alignment horizontal="center" vertical="center"/>
      <protection/>
    </xf>
    <xf numFmtId="172" fontId="27" fillId="0" borderId="23" xfId="353" applyNumberFormat="1" applyFont="1" applyFill="1" applyBorder="1" applyAlignment="1">
      <alignment horizontal="center" vertical="center" wrapText="1"/>
      <protection/>
    </xf>
    <xf numFmtId="0" fontId="32" fillId="0" borderId="46" xfId="353" applyFont="1" applyFill="1" applyBorder="1" applyAlignment="1">
      <alignment horizontal="left" vertical="center" wrapText="1"/>
      <protection/>
    </xf>
    <xf numFmtId="0" fontId="32" fillId="0" borderId="47" xfId="353" applyFont="1" applyFill="1" applyBorder="1" applyAlignment="1">
      <alignment horizontal="left" vertical="center" wrapText="1"/>
      <protection/>
    </xf>
    <xf numFmtId="0" fontId="32" fillId="14" borderId="0" xfId="343" applyFont="1" applyFill="1" applyAlignment="1">
      <alignment/>
      <protection/>
    </xf>
    <xf numFmtId="0" fontId="40" fillId="14" borderId="0" xfId="352" applyFont="1" applyFill="1" applyBorder="1" applyAlignment="1">
      <alignment horizontal="left"/>
      <protection/>
    </xf>
    <xf numFmtId="0" fontId="29" fillId="14" borderId="0" xfId="343" applyFont="1" applyFill="1" applyAlignment="1">
      <alignment/>
      <protection/>
    </xf>
    <xf numFmtId="0" fontId="10" fillId="14" borderId="0" xfId="343" applyFill="1">
      <alignment/>
      <protection/>
    </xf>
    <xf numFmtId="0" fontId="29" fillId="14" borderId="0" xfId="343" applyFont="1" applyFill="1" applyAlignment="1">
      <alignment horizontal="center" vertical="center" wrapText="1"/>
      <protection/>
    </xf>
    <xf numFmtId="49" fontId="42" fillId="14" borderId="22" xfId="343" applyNumberFormat="1" applyFont="1" applyFill="1" applyBorder="1" applyAlignment="1">
      <alignment horizontal="center" vertical="center" wrapText="1"/>
      <protection/>
    </xf>
    <xf numFmtId="49" fontId="42" fillId="14" borderId="21" xfId="343" applyNumberFormat="1" applyFont="1" applyFill="1" applyBorder="1" applyAlignment="1">
      <alignment horizontal="center" vertical="center" wrapText="1"/>
      <protection/>
    </xf>
    <xf numFmtId="49" fontId="42" fillId="14" borderId="48" xfId="343" applyNumberFormat="1" applyFont="1" applyFill="1" applyBorder="1" applyAlignment="1">
      <alignment horizontal="center" vertical="center" wrapText="1"/>
      <protection/>
    </xf>
    <xf numFmtId="0" fontId="42" fillId="14" borderId="0" xfId="343" applyFont="1" applyFill="1" applyAlignment="1">
      <alignment horizontal="center" vertical="center" wrapText="1"/>
      <protection/>
    </xf>
    <xf numFmtId="0" fontId="28" fillId="14" borderId="22" xfId="343" applyFont="1" applyFill="1" applyBorder="1" applyAlignment="1">
      <alignment horizontal="center" vertical="center" wrapText="1"/>
      <protection/>
    </xf>
    <xf numFmtId="0" fontId="44" fillId="14" borderId="22" xfId="343" applyFont="1" applyFill="1" applyBorder="1" applyAlignment="1">
      <alignment horizontal="left" vertical="center" wrapText="1"/>
      <protection/>
    </xf>
    <xf numFmtId="172" fontId="44" fillId="14" borderId="22" xfId="343" applyNumberFormat="1" applyFont="1" applyFill="1" applyBorder="1" applyAlignment="1">
      <alignment horizontal="center" vertical="center" wrapText="1"/>
      <protection/>
    </xf>
    <xf numFmtId="172" fontId="44" fillId="14" borderId="22" xfId="347" applyNumberFormat="1" applyFont="1" applyFill="1" applyBorder="1" applyAlignment="1">
      <alignment horizontal="center" vertical="center" wrapText="1"/>
      <protection/>
    </xf>
    <xf numFmtId="173" fontId="44" fillId="14" borderId="21" xfId="343" applyNumberFormat="1" applyFont="1" applyFill="1" applyBorder="1" applyAlignment="1">
      <alignment horizontal="center" vertical="center"/>
      <protection/>
    </xf>
    <xf numFmtId="172" fontId="44" fillId="14" borderId="48" xfId="343" applyNumberFormat="1" applyFont="1" applyFill="1" applyBorder="1" applyAlignment="1">
      <alignment horizontal="center" vertical="center" wrapText="1"/>
      <protection/>
    </xf>
    <xf numFmtId="173" fontId="44" fillId="14" borderId="22" xfId="343" applyNumberFormat="1" applyFont="1" applyFill="1" applyBorder="1" applyAlignment="1">
      <alignment horizontal="center" vertical="center"/>
      <protection/>
    </xf>
    <xf numFmtId="0" fontId="42" fillId="14" borderId="0" xfId="343" applyFont="1" applyFill="1" applyAlignment="1">
      <alignment vertical="center"/>
      <protection/>
    </xf>
    <xf numFmtId="0" fontId="13" fillId="14" borderId="0" xfId="343" applyFont="1" applyFill="1" applyAlignment="1">
      <alignment vertical="center" wrapText="1"/>
      <protection/>
    </xf>
    <xf numFmtId="0" fontId="29" fillId="14" borderId="0" xfId="343" applyFont="1" applyFill="1" applyAlignment="1">
      <alignment horizontal="center"/>
      <protection/>
    </xf>
    <xf numFmtId="0" fontId="12" fillId="14" borderId="0" xfId="343" applyFont="1" applyFill="1" applyAlignment="1">
      <alignment horizontal="left" vertical="center" wrapText="1"/>
      <protection/>
    </xf>
    <xf numFmtId="172" fontId="28" fillId="0" borderId="44" xfId="343" applyNumberFormat="1" applyFont="1" applyFill="1" applyBorder="1" applyAlignment="1">
      <alignment horizontal="center" vertical="center"/>
      <protection/>
    </xf>
    <xf numFmtId="172" fontId="28" fillId="0" borderId="49" xfId="343" applyNumberFormat="1" applyFont="1" applyFill="1" applyBorder="1" applyAlignment="1">
      <alignment horizontal="center" vertical="center"/>
      <protection/>
    </xf>
    <xf numFmtId="172" fontId="28" fillId="0" borderId="50" xfId="343" applyNumberFormat="1" applyFont="1" applyFill="1" applyBorder="1" applyAlignment="1">
      <alignment horizontal="center" vertical="center"/>
      <protection/>
    </xf>
    <xf numFmtId="173" fontId="17" fillId="48" borderId="22" xfId="348" applyNumberFormat="1" applyFont="1" applyFill="1" applyBorder="1" applyAlignment="1" applyProtection="1">
      <alignment horizontal="center" vertical="center"/>
      <protection locked="0"/>
    </xf>
    <xf numFmtId="1" fontId="17" fillId="48" borderId="22" xfId="348" applyNumberFormat="1" applyFont="1" applyFill="1" applyBorder="1" applyAlignment="1" applyProtection="1">
      <alignment horizontal="center" vertical="center"/>
      <protection locked="0"/>
    </xf>
    <xf numFmtId="1" fontId="18" fillId="48" borderId="24" xfId="348" applyNumberFormat="1" applyFont="1" applyFill="1" applyBorder="1" applyAlignment="1" applyProtection="1">
      <alignment horizontal="center" vertical="center" wrapText="1"/>
      <protection locked="0"/>
    </xf>
    <xf numFmtId="1" fontId="18" fillId="48" borderId="22" xfId="348" applyNumberFormat="1" applyFont="1" applyFill="1" applyBorder="1" applyAlignment="1" applyProtection="1">
      <alignment horizontal="center" vertical="center" wrapText="1"/>
      <protection locked="0"/>
    </xf>
    <xf numFmtId="1" fontId="18" fillId="48" borderId="21" xfId="348" applyNumberFormat="1" applyFont="1" applyFill="1" applyBorder="1" applyAlignment="1" applyProtection="1">
      <alignment horizontal="center" vertical="center" wrapText="1"/>
      <protection locked="0"/>
    </xf>
    <xf numFmtId="3" fontId="67" fillId="0" borderId="21" xfId="353" applyNumberFormat="1" applyFont="1" applyFill="1" applyBorder="1" applyAlignment="1">
      <alignment horizontal="center" vertical="center"/>
      <protection/>
    </xf>
    <xf numFmtId="0" fontId="1" fillId="0" borderId="0" xfId="351" applyFont="1" applyFill="1">
      <alignment/>
      <protection/>
    </xf>
    <xf numFmtId="3" fontId="47" fillId="0" borderId="22" xfId="319" applyNumberFormat="1" applyFont="1" applyFill="1" applyBorder="1" applyAlignment="1">
      <alignment horizontal="center" vertical="center" wrapText="1"/>
      <protection/>
    </xf>
    <xf numFmtId="3" fontId="47" fillId="0" borderId="51" xfId="319" applyNumberFormat="1" applyFont="1" applyFill="1" applyBorder="1" applyAlignment="1">
      <alignment horizontal="center" vertical="center" wrapText="1"/>
      <protection/>
    </xf>
    <xf numFmtId="3" fontId="32" fillId="0" borderId="22" xfId="353" applyNumberFormat="1" applyFont="1" applyFill="1" applyBorder="1" applyAlignment="1">
      <alignment horizontal="center" vertical="center" wrapText="1"/>
      <protection/>
    </xf>
    <xf numFmtId="3" fontId="32" fillId="0" borderId="51" xfId="353" applyNumberFormat="1" applyFont="1" applyFill="1" applyBorder="1" applyAlignment="1">
      <alignment horizontal="center" vertical="center" wrapText="1"/>
      <protection/>
    </xf>
    <xf numFmtId="172" fontId="32" fillId="0" borderId="23" xfId="353" applyNumberFormat="1" applyFont="1" applyFill="1" applyBorder="1" applyAlignment="1">
      <alignment horizontal="center" vertical="center"/>
      <protection/>
    </xf>
    <xf numFmtId="172" fontId="32" fillId="0" borderId="23" xfId="353" applyNumberFormat="1" applyFont="1" applyFill="1" applyBorder="1" applyAlignment="1">
      <alignment horizontal="center" vertical="center" wrapText="1"/>
      <protection/>
    </xf>
    <xf numFmtId="0" fontId="27" fillId="0" borderId="52" xfId="353" applyFont="1" applyFill="1" applyBorder="1" applyAlignment="1">
      <alignment horizontal="center" vertical="center" wrapText="1"/>
      <protection/>
    </xf>
    <xf numFmtId="0" fontId="27" fillId="0" borderId="22" xfId="353" applyFont="1" applyFill="1" applyBorder="1" applyAlignment="1">
      <alignment horizontal="center" vertical="center" wrapText="1"/>
      <protection/>
    </xf>
    <xf numFmtId="14" fontId="27" fillId="0" borderId="52" xfId="319" applyNumberFormat="1" applyFont="1" applyBorder="1" applyAlignment="1">
      <alignment horizontal="center" vertical="center" wrapText="1"/>
      <protection/>
    </xf>
    <xf numFmtId="14" fontId="27" fillId="0" borderId="53" xfId="319" applyNumberFormat="1" applyFont="1" applyBorder="1" applyAlignment="1">
      <alignment horizontal="center" vertical="center" wrapText="1"/>
      <protection/>
    </xf>
    <xf numFmtId="0" fontId="26" fillId="0" borderId="54" xfId="353" applyFont="1" applyFill="1" applyBorder="1" applyAlignment="1">
      <alignment horizontal="center"/>
      <protection/>
    </xf>
    <xf numFmtId="2" fontId="27" fillId="0" borderId="52" xfId="353" applyNumberFormat="1" applyFont="1" applyFill="1" applyBorder="1" applyAlignment="1">
      <alignment horizontal="center" vertical="center" wrapText="1"/>
      <protection/>
    </xf>
    <xf numFmtId="2" fontId="27" fillId="0" borderId="22" xfId="353" applyNumberFormat="1" applyFont="1" applyFill="1" applyBorder="1" applyAlignment="1">
      <alignment horizontal="center" vertical="center" wrapText="1"/>
      <protection/>
    </xf>
    <xf numFmtId="3" fontId="18" fillId="0" borderId="22" xfId="348" applyNumberFormat="1" applyFont="1" applyFill="1" applyBorder="1" applyAlignment="1" applyProtection="1">
      <alignment horizontal="center" vertical="center"/>
      <protection locked="0"/>
    </xf>
    <xf numFmtId="3" fontId="18" fillId="0" borderId="22" xfId="339" applyNumberFormat="1" applyFont="1" applyFill="1" applyBorder="1" applyAlignment="1">
      <alignment horizontal="center" vertical="center"/>
      <protection/>
    </xf>
    <xf numFmtId="1" fontId="18" fillId="0" borderId="22" xfId="348" applyNumberFormat="1" applyFont="1" applyFill="1" applyBorder="1" applyAlignment="1" applyProtection="1">
      <alignment horizontal="center" vertical="center"/>
      <protection locked="0"/>
    </xf>
    <xf numFmtId="3" fontId="3" fillId="0" borderId="25" xfId="345" applyNumberFormat="1" applyFont="1" applyFill="1" applyBorder="1" applyAlignment="1">
      <alignment horizontal="center" vertical="center" wrapText="1"/>
      <protection/>
    </xf>
    <xf numFmtId="173" fontId="5" fillId="0" borderId="25" xfId="345" applyNumberFormat="1" applyFont="1" applyFill="1" applyBorder="1" applyAlignment="1">
      <alignment horizontal="center" vertical="center"/>
      <protection/>
    </xf>
    <xf numFmtId="3" fontId="5" fillId="0" borderId="25" xfId="345" applyNumberFormat="1" applyFont="1" applyFill="1" applyBorder="1" applyAlignment="1">
      <alignment horizontal="center" vertical="center"/>
      <protection/>
    </xf>
    <xf numFmtId="3" fontId="3" fillId="0" borderId="25" xfId="346" applyNumberFormat="1" applyFont="1" applyFill="1" applyBorder="1" applyAlignment="1">
      <alignment horizontal="center" vertical="center" wrapText="1"/>
      <protection/>
    </xf>
    <xf numFmtId="3" fontId="3" fillId="0" borderId="22" xfId="345" applyNumberFormat="1" applyFont="1" applyFill="1" applyBorder="1" applyAlignment="1">
      <alignment horizontal="center" vertical="center" wrapText="1"/>
      <protection/>
    </xf>
    <xf numFmtId="3" fontId="3" fillId="0" borderId="22" xfId="346" applyNumberFormat="1" applyFont="1" applyFill="1" applyBorder="1" applyAlignment="1">
      <alignment horizontal="center" vertical="center" wrapText="1"/>
      <protection/>
    </xf>
    <xf numFmtId="173" fontId="5" fillId="0" borderId="22" xfId="345" applyNumberFormat="1" applyFont="1" applyFill="1" applyBorder="1" applyAlignment="1">
      <alignment horizontal="center" vertical="center"/>
      <protection/>
    </xf>
    <xf numFmtId="3" fontId="5" fillId="0" borderId="22" xfId="345" applyNumberFormat="1" applyFont="1" applyFill="1" applyBorder="1" applyAlignment="1">
      <alignment horizontal="center" vertical="center"/>
      <protection/>
    </xf>
    <xf numFmtId="172" fontId="9" fillId="0" borderId="25" xfId="345" applyNumberFormat="1" applyFont="1" applyFill="1" applyBorder="1" applyAlignment="1">
      <alignment horizontal="center" vertical="center" wrapText="1"/>
      <protection/>
    </xf>
    <xf numFmtId="3" fontId="18" fillId="0" borderId="22" xfId="350" applyNumberFormat="1" applyFont="1" applyFill="1" applyBorder="1" applyAlignment="1">
      <alignment horizontal="center" vertical="center" wrapText="1"/>
      <protection/>
    </xf>
    <xf numFmtId="0" fontId="23" fillId="0" borderId="0" xfId="353" applyFont="1" applyFill="1" applyAlignment="1">
      <alignment horizontal="center" wrapText="1"/>
      <protection/>
    </xf>
    <xf numFmtId="0" fontId="25" fillId="0" borderId="0" xfId="353" applyFont="1" applyFill="1" applyAlignment="1">
      <alignment horizontal="center"/>
      <protection/>
    </xf>
    <xf numFmtId="0" fontId="26" fillId="0" borderId="55" xfId="353" applyFont="1" applyFill="1" applyBorder="1" applyAlignment="1">
      <alignment horizontal="center"/>
      <protection/>
    </xf>
    <xf numFmtId="1" fontId="18" fillId="0" borderId="22" xfId="339" applyNumberFormat="1" applyFont="1" applyFill="1" applyBorder="1" applyAlignment="1">
      <alignment horizontal="center" vertical="center"/>
      <protection/>
    </xf>
    <xf numFmtId="1" fontId="18" fillId="0" borderId="22" xfId="350" applyNumberFormat="1" applyFont="1" applyFill="1" applyBorder="1" applyAlignment="1">
      <alignment horizontal="center" vertical="center" wrapText="1"/>
      <protection/>
    </xf>
    <xf numFmtId="3" fontId="65" fillId="0" borderId="22" xfId="345" applyNumberFormat="1" applyFont="1" applyFill="1" applyBorder="1" applyAlignment="1">
      <alignment horizontal="center" vertical="center" wrapText="1"/>
      <protection/>
    </xf>
    <xf numFmtId="172" fontId="5" fillId="0" borderId="22" xfId="345" applyNumberFormat="1" applyFont="1" applyFill="1" applyBorder="1" applyAlignment="1">
      <alignment horizontal="center" vertical="center"/>
      <protection/>
    </xf>
    <xf numFmtId="49" fontId="5" fillId="0" borderId="22" xfId="345" applyNumberFormat="1" applyFont="1" applyFill="1" applyBorder="1" applyAlignment="1">
      <alignment horizontal="center" vertical="center"/>
      <protection/>
    </xf>
    <xf numFmtId="192" fontId="5" fillId="0" borderId="22" xfId="345" applyNumberFormat="1" applyFont="1" applyFill="1" applyBorder="1" applyAlignment="1">
      <alignment horizontal="center" vertical="center" wrapText="1"/>
      <protection/>
    </xf>
    <xf numFmtId="3" fontId="18" fillId="0" borderId="22" xfId="348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43" applyFont="1" applyAlignment="1">
      <alignment horizontal="center" vertical="center" wrapText="1"/>
      <protection/>
    </xf>
    <xf numFmtId="0" fontId="40" fillId="0" borderId="56" xfId="352" applyFont="1" applyFill="1" applyBorder="1" applyAlignment="1">
      <alignment horizontal="left" wrapText="1"/>
      <protection/>
    </xf>
    <xf numFmtId="0" fontId="24" fillId="0" borderId="57" xfId="343" applyFont="1" applyFill="1" applyBorder="1" applyAlignment="1">
      <alignment horizontal="center" vertical="center" wrapText="1"/>
      <protection/>
    </xf>
    <xf numFmtId="0" fontId="24" fillId="0" borderId="58" xfId="343" applyFont="1" applyFill="1" applyBorder="1" applyAlignment="1">
      <alignment horizontal="center" vertical="center" wrapText="1"/>
      <protection/>
    </xf>
    <xf numFmtId="0" fontId="24" fillId="0" borderId="59" xfId="343" applyFont="1" applyBorder="1" applyAlignment="1">
      <alignment horizontal="center" vertical="center"/>
      <protection/>
    </xf>
    <xf numFmtId="0" fontId="24" fillId="0" borderId="60" xfId="343" applyFont="1" applyBorder="1" applyAlignment="1">
      <alignment horizontal="center" vertical="center"/>
      <protection/>
    </xf>
    <xf numFmtId="0" fontId="24" fillId="0" borderId="61" xfId="343" applyFont="1" applyBorder="1" applyAlignment="1">
      <alignment horizontal="center" vertical="center"/>
      <protection/>
    </xf>
    <xf numFmtId="0" fontId="43" fillId="14" borderId="21" xfId="343" applyFont="1" applyFill="1" applyBorder="1" applyAlignment="1">
      <alignment horizontal="center" vertical="center" wrapText="1"/>
      <protection/>
    </xf>
    <xf numFmtId="0" fontId="43" fillId="14" borderId="20" xfId="343" applyFont="1" applyFill="1" applyBorder="1" applyAlignment="1">
      <alignment horizontal="center" vertical="center" wrapText="1"/>
      <protection/>
    </xf>
    <xf numFmtId="0" fontId="43" fillId="14" borderId="45" xfId="343" applyFont="1" applyFill="1" applyBorder="1" applyAlignment="1">
      <alignment horizontal="center" vertical="center" wrapText="1"/>
      <protection/>
    </xf>
    <xf numFmtId="0" fontId="43" fillId="14" borderId="22" xfId="343" applyFont="1" applyFill="1" applyBorder="1" applyAlignment="1">
      <alignment horizontal="center" vertical="center" wrapText="1"/>
      <protection/>
    </xf>
    <xf numFmtId="0" fontId="41" fillId="14" borderId="0" xfId="343" applyFont="1" applyFill="1" applyBorder="1" applyAlignment="1">
      <alignment horizontal="right"/>
      <protection/>
    </xf>
    <xf numFmtId="0" fontId="28" fillId="14" borderId="62" xfId="343" applyFont="1" applyFill="1" applyBorder="1" applyAlignment="1">
      <alignment horizontal="center" vertical="center" wrapText="1"/>
      <protection/>
    </xf>
    <xf numFmtId="0" fontId="28" fillId="14" borderId="25" xfId="343" applyFont="1" applyFill="1" applyBorder="1" applyAlignment="1">
      <alignment horizontal="center" vertical="center" wrapText="1"/>
      <protection/>
    </xf>
    <xf numFmtId="0" fontId="24" fillId="14" borderId="21" xfId="343" applyFont="1" applyFill="1" applyBorder="1" applyAlignment="1">
      <alignment horizontal="center" vertical="center" wrapText="1"/>
      <protection/>
    </xf>
    <xf numFmtId="0" fontId="24" fillId="14" borderId="20" xfId="343" applyFont="1" applyFill="1" applyBorder="1" applyAlignment="1">
      <alignment horizontal="center" vertical="center" wrapText="1"/>
      <protection/>
    </xf>
    <xf numFmtId="0" fontId="24" fillId="14" borderId="45" xfId="343" applyFont="1" applyFill="1" applyBorder="1" applyAlignment="1">
      <alignment horizontal="center" vertical="center" wrapText="1"/>
      <protection/>
    </xf>
    <xf numFmtId="0" fontId="24" fillId="14" borderId="22" xfId="343" applyFont="1" applyFill="1" applyBorder="1" applyAlignment="1">
      <alignment horizontal="center" vertical="center" wrapText="1"/>
      <protection/>
    </xf>
    <xf numFmtId="0" fontId="27" fillId="14" borderId="0" xfId="343" applyFont="1" applyFill="1" applyBorder="1" applyAlignment="1">
      <alignment horizontal="center" vertical="center" wrapText="1"/>
      <protection/>
    </xf>
    <xf numFmtId="0" fontId="35" fillId="14" borderId="0" xfId="343" applyFont="1" applyFill="1" applyBorder="1" applyAlignment="1">
      <alignment horizontal="center" vertical="center" wrapText="1"/>
      <protection/>
    </xf>
    <xf numFmtId="0" fontId="36" fillId="0" borderId="0" xfId="351" applyFont="1" applyFill="1" applyAlignment="1">
      <alignment horizontal="center" vertical="top" wrapText="1"/>
      <protection/>
    </xf>
    <xf numFmtId="0" fontId="36" fillId="0" borderId="22" xfId="351" applyFont="1" applyFill="1" applyBorder="1" applyAlignment="1">
      <alignment horizontal="center" vertical="top" wrapText="1"/>
      <protection/>
    </xf>
    <xf numFmtId="0" fontId="37" fillId="0" borderId="22" xfId="351" applyFont="1" applyBorder="1" applyAlignment="1">
      <alignment horizontal="center" vertical="center" wrapText="1"/>
      <protection/>
    </xf>
    <xf numFmtId="0" fontId="30" fillId="0" borderId="0" xfId="353" applyFont="1" applyFill="1" applyAlignment="1">
      <alignment horizontal="center" wrapText="1"/>
      <protection/>
    </xf>
    <xf numFmtId="0" fontId="25" fillId="0" borderId="0" xfId="353" applyFont="1" applyFill="1" applyAlignment="1">
      <alignment horizontal="center" wrapText="1"/>
      <protection/>
    </xf>
    <xf numFmtId="0" fontId="26" fillId="0" borderId="63" xfId="353" applyFont="1" applyFill="1" applyBorder="1" applyAlignment="1">
      <alignment horizontal="center"/>
      <protection/>
    </xf>
    <xf numFmtId="0" fontId="26" fillId="0" borderId="46" xfId="353" applyFont="1" applyFill="1" applyBorder="1" applyAlignment="1">
      <alignment horizontal="center"/>
      <protection/>
    </xf>
    <xf numFmtId="0" fontId="23" fillId="0" borderId="52" xfId="353" applyFont="1" applyFill="1" applyBorder="1" applyAlignment="1">
      <alignment horizontal="center" vertical="center" wrapText="1"/>
      <protection/>
    </xf>
    <xf numFmtId="0" fontId="23" fillId="0" borderId="22" xfId="353" applyFont="1" applyFill="1" applyBorder="1" applyAlignment="1">
      <alignment horizontal="center" vertical="center" wrapText="1"/>
      <protection/>
    </xf>
    <xf numFmtId="0" fontId="23" fillId="0" borderId="53" xfId="353" applyFont="1" applyFill="1" applyBorder="1" applyAlignment="1">
      <alignment horizontal="center" vertical="center" wrapText="1"/>
      <protection/>
    </xf>
    <xf numFmtId="0" fontId="5" fillId="0" borderId="19" xfId="345" applyFont="1" applyFill="1" applyBorder="1" applyAlignment="1">
      <alignment horizontal="center" vertical="center"/>
      <protection/>
    </xf>
    <xf numFmtId="0" fontId="5" fillId="0" borderId="64" xfId="345" applyFont="1" applyFill="1" applyBorder="1" applyAlignment="1">
      <alignment horizontal="center" vertical="center"/>
      <protection/>
    </xf>
    <xf numFmtId="0" fontId="9" fillId="0" borderId="65" xfId="344" applyFont="1" applyFill="1" applyBorder="1" applyAlignment="1">
      <alignment horizontal="left" vertical="center" wrapText="1"/>
      <protection/>
    </xf>
    <xf numFmtId="173" fontId="5" fillId="0" borderId="21" xfId="345" applyNumberFormat="1" applyFont="1" applyFill="1" applyBorder="1" applyAlignment="1">
      <alignment horizontal="center" vertical="center"/>
      <protection/>
    </xf>
    <xf numFmtId="173" fontId="5" fillId="0" borderId="24" xfId="345" applyNumberFormat="1" applyFont="1" applyFill="1" applyBorder="1" applyAlignment="1">
      <alignment horizontal="center" vertical="center"/>
      <protection/>
    </xf>
    <xf numFmtId="0" fontId="38" fillId="0" borderId="65" xfId="345" applyFont="1" applyFill="1" applyBorder="1" applyAlignment="1">
      <alignment horizontal="center" vertical="center" wrapText="1"/>
      <protection/>
    </xf>
    <xf numFmtId="0" fontId="38" fillId="0" borderId="15" xfId="345" applyFont="1" applyFill="1" applyBorder="1" applyAlignment="1">
      <alignment horizontal="center" vertical="center" wrapText="1"/>
      <protection/>
    </xf>
    <xf numFmtId="0" fontId="3" fillId="0" borderId="22" xfId="345" applyFont="1" applyFill="1" applyBorder="1" applyAlignment="1">
      <alignment horizontal="center" vertical="center" wrapText="1"/>
      <protection/>
    </xf>
    <xf numFmtId="0" fontId="5" fillId="0" borderId="21" xfId="345" applyFont="1" applyFill="1" applyBorder="1" applyAlignment="1">
      <alignment horizontal="center" vertical="center"/>
      <protection/>
    </xf>
    <xf numFmtId="0" fontId="5" fillId="0" borderId="24" xfId="345" applyFont="1" applyFill="1" applyBorder="1" applyAlignment="1">
      <alignment horizontal="center" vertical="center"/>
      <protection/>
    </xf>
    <xf numFmtId="0" fontId="37" fillId="0" borderId="0" xfId="346" applyFont="1" applyAlignment="1">
      <alignment horizontal="center"/>
      <protection/>
    </xf>
    <xf numFmtId="0" fontId="37" fillId="0" borderId="15" xfId="345" applyFont="1" applyFill="1" applyBorder="1" applyAlignment="1">
      <alignment horizontal="center" vertical="top" wrapText="1"/>
      <protection/>
    </xf>
    <xf numFmtId="0" fontId="5" fillId="0" borderId="22" xfId="345" applyFont="1" applyFill="1" applyBorder="1" applyAlignment="1">
      <alignment horizontal="center" vertical="center"/>
      <protection/>
    </xf>
    <xf numFmtId="1" fontId="14" fillId="0" borderId="62" xfId="348" applyNumberFormat="1" applyFont="1" applyFill="1" applyBorder="1" applyAlignment="1" applyProtection="1">
      <alignment horizontal="center" vertical="center" wrapText="1"/>
      <protection/>
    </xf>
    <xf numFmtId="1" fontId="14" fillId="0" borderId="25" xfId="348" applyNumberFormat="1" applyFont="1" applyFill="1" applyBorder="1" applyAlignment="1" applyProtection="1">
      <alignment horizontal="center" vertical="center" wrapText="1"/>
      <protection/>
    </xf>
    <xf numFmtId="1" fontId="15" fillId="0" borderId="22" xfId="348" applyNumberFormat="1" applyFont="1" applyFill="1" applyBorder="1" applyAlignment="1" applyProtection="1">
      <alignment horizontal="center" vertical="center" wrapText="1"/>
      <protection/>
    </xf>
    <xf numFmtId="1" fontId="14" fillId="0" borderId="22" xfId="348" applyNumberFormat="1" applyFont="1" applyFill="1" applyBorder="1" applyAlignment="1" applyProtection="1">
      <alignment horizontal="center" vertical="center" wrapText="1"/>
      <protection/>
    </xf>
    <xf numFmtId="1" fontId="16" fillId="0" borderId="22" xfId="348" applyNumberFormat="1" applyFont="1" applyFill="1" applyBorder="1" applyAlignment="1" applyProtection="1">
      <alignment horizontal="center" vertical="center" wrapText="1"/>
      <protection/>
    </xf>
    <xf numFmtId="1" fontId="1" fillId="0" borderId="62" xfId="348" applyNumberFormat="1" applyFont="1" applyFill="1" applyBorder="1" applyAlignment="1" applyProtection="1">
      <alignment horizontal="center" vertical="center"/>
      <protection locked="0"/>
    </xf>
    <xf numFmtId="1" fontId="1" fillId="0" borderId="25" xfId="348" applyNumberFormat="1" applyFont="1" applyFill="1" applyBorder="1" applyAlignment="1" applyProtection="1">
      <alignment horizontal="center" vertical="center"/>
      <protection locked="0"/>
    </xf>
    <xf numFmtId="1" fontId="11" fillId="0" borderId="22" xfId="348" applyNumberFormat="1" applyFont="1" applyFill="1" applyBorder="1" applyAlignment="1" applyProtection="1">
      <alignment horizontal="center" vertical="center" wrapText="1"/>
      <protection/>
    </xf>
    <xf numFmtId="1" fontId="11" fillId="0" borderId="62" xfId="348" applyNumberFormat="1" applyFont="1" applyFill="1" applyBorder="1" applyAlignment="1" applyProtection="1">
      <alignment horizontal="center" vertical="center" wrapText="1"/>
      <protection/>
    </xf>
    <xf numFmtId="1" fontId="11" fillId="0" borderId="25" xfId="348" applyNumberFormat="1" applyFont="1" applyFill="1" applyBorder="1" applyAlignment="1" applyProtection="1">
      <alignment horizontal="center" vertical="center" wrapText="1"/>
      <protection/>
    </xf>
    <xf numFmtId="1" fontId="11" fillId="0" borderId="21" xfId="348" applyNumberFormat="1" applyFont="1" applyFill="1" applyBorder="1" applyAlignment="1" applyProtection="1">
      <alignment horizontal="center" vertical="center" wrapText="1"/>
      <protection/>
    </xf>
    <xf numFmtId="1" fontId="11" fillId="0" borderId="24" xfId="348" applyNumberFormat="1" applyFont="1" applyFill="1" applyBorder="1" applyAlignment="1" applyProtection="1">
      <alignment horizontal="center" vertical="center" wrapText="1"/>
      <protection/>
    </xf>
    <xf numFmtId="1" fontId="12" fillId="0" borderId="66" xfId="348" applyNumberFormat="1" applyFont="1" applyFill="1" applyBorder="1" applyAlignment="1" applyProtection="1">
      <alignment horizontal="center" vertical="center" wrapText="1"/>
      <protection/>
    </xf>
    <xf numFmtId="1" fontId="12" fillId="0" borderId="65" xfId="348" applyNumberFormat="1" applyFont="1" applyFill="1" applyBorder="1" applyAlignment="1" applyProtection="1">
      <alignment horizontal="center" vertical="center" wrapText="1"/>
      <protection/>
    </xf>
    <xf numFmtId="1" fontId="12" fillId="0" borderId="67" xfId="348" applyNumberFormat="1" applyFont="1" applyFill="1" applyBorder="1" applyAlignment="1" applyProtection="1">
      <alignment horizontal="center" vertical="center" wrapText="1"/>
      <protection/>
    </xf>
    <xf numFmtId="1" fontId="12" fillId="0" borderId="18" xfId="348" applyNumberFormat="1" applyFont="1" applyFill="1" applyBorder="1" applyAlignment="1" applyProtection="1">
      <alignment horizontal="center" vertical="center" wrapText="1"/>
      <protection/>
    </xf>
    <xf numFmtId="1" fontId="12" fillId="0" borderId="0" xfId="348" applyNumberFormat="1" applyFont="1" applyFill="1" applyBorder="1" applyAlignment="1" applyProtection="1">
      <alignment horizontal="center" vertical="center" wrapText="1"/>
      <protection/>
    </xf>
    <xf numFmtId="1" fontId="12" fillId="0" borderId="68" xfId="348" applyNumberFormat="1" applyFont="1" applyFill="1" applyBorder="1" applyAlignment="1" applyProtection="1">
      <alignment horizontal="center" vertical="center" wrapText="1"/>
      <protection/>
    </xf>
    <xf numFmtId="1" fontId="12" fillId="0" borderId="19" xfId="348" applyNumberFormat="1" applyFont="1" applyFill="1" applyBorder="1" applyAlignment="1" applyProtection="1">
      <alignment horizontal="center" vertical="center" wrapText="1"/>
      <protection/>
    </xf>
    <xf numFmtId="1" fontId="12" fillId="0" borderId="15" xfId="348" applyNumberFormat="1" applyFont="1" applyFill="1" applyBorder="1" applyAlignment="1" applyProtection="1">
      <alignment horizontal="center" vertical="center" wrapText="1"/>
      <protection/>
    </xf>
    <xf numFmtId="1" fontId="12" fillId="0" borderId="64" xfId="348" applyNumberFormat="1" applyFont="1" applyFill="1" applyBorder="1" applyAlignment="1" applyProtection="1">
      <alignment horizontal="center" vertical="center" wrapText="1"/>
      <protection/>
    </xf>
    <xf numFmtId="1" fontId="12" fillId="0" borderId="21" xfId="348" applyNumberFormat="1" applyFont="1" applyFill="1" applyBorder="1" applyAlignment="1" applyProtection="1">
      <alignment horizontal="center" vertical="center" wrapText="1"/>
      <protection/>
    </xf>
    <xf numFmtId="1" fontId="12" fillId="0" borderId="20" xfId="348" applyNumberFormat="1" applyFont="1" applyFill="1" applyBorder="1" applyAlignment="1" applyProtection="1">
      <alignment horizontal="center" vertical="center" wrapText="1"/>
      <protection/>
    </xf>
    <xf numFmtId="1" fontId="12" fillId="0" borderId="24" xfId="348" applyNumberFormat="1" applyFont="1" applyFill="1" applyBorder="1" applyAlignment="1" applyProtection="1">
      <alignment horizontal="center" vertical="center" wrapText="1"/>
      <protection/>
    </xf>
    <xf numFmtId="1" fontId="12" fillId="0" borderId="22" xfId="348" applyNumberFormat="1" applyFont="1" applyFill="1" applyBorder="1" applyAlignment="1" applyProtection="1">
      <alignment horizontal="center" vertical="center" wrapText="1"/>
      <protection/>
    </xf>
    <xf numFmtId="1" fontId="12" fillId="0" borderId="62" xfId="348" applyNumberFormat="1" applyFont="1" applyFill="1" applyBorder="1" applyAlignment="1" applyProtection="1">
      <alignment horizontal="center" vertical="center" wrapText="1"/>
      <protection/>
    </xf>
    <xf numFmtId="1" fontId="13" fillId="0" borderId="66" xfId="348" applyNumberFormat="1" applyFont="1" applyFill="1" applyBorder="1" applyAlignment="1" applyProtection="1">
      <alignment horizontal="center" vertical="center" wrapText="1"/>
      <protection/>
    </xf>
    <xf numFmtId="1" fontId="13" fillId="0" borderId="65" xfId="348" applyNumberFormat="1" applyFont="1" applyFill="1" applyBorder="1" applyAlignment="1" applyProtection="1">
      <alignment horizontal="center" vertical="center" wrapText="1"/>
      <protection/>
    </xf>
    <xf numFmtId="1" fontId="13" fillId="0" borderId="67" xfId="348" applyNumberFormat="1" applyFont="1" applyFill="1" applyBorder="1" applyAlignment="1" applyProtection="1">
      <alignment horizontal="center" vertical="center" wrapText="1"/>
      <protection/>
    </xf>
    <xf numFmtId="1" fontId="13" fillId="0" borderId="18" xfId="348" applyNumberFormat="1" applyFont="1" applyFill="1" applyBorder="1" applyAlignment="1" applyProtection="1">
      <alignment horizontal="center" vertical="center" wrapText="1"/>
      <protection/>
    </xf>
    <xf numFmtId="1" fontId="13" fillId="0" borderId="0" xfId="348" applyNumberFormat="1" applyFont="1" applyFill="1" applyBorder="1" applyAlignment="1" applyProtection="1">
      <alignment horizontal="center" vertical="center" wrapText="1"/>
      <protection/>
    </xf>
    <xf numFmtId="1" fontId="13" fillId="0" borderId="68" xfId="348" applyNumberFormat="1" applyFont="1" applyFill="1" applyBorder="1" applyAlignment="1" applyProtection="1">
      <alignment horizontal="center" vertical="center" wrapText="1"/>
      <protection/>
    </xf>
    <xf numFmtId="1" fontId="13" fillId="0" borderId="19" xfId="348" applyNumberFormat="1" applyFont="1" applyFill="1" applyBorder="1" applyAlignment="1" applyProtection="1">
      <alignment horizontal="center" vertical="center" wrapText="1"/>
      <protection/>
    </xf>
    <xf numFmtId="1" fontId="13" fillId="0" borderId="15" xfId="348" applyNumberFormat="1" applyFont="1" applyFill="1" applyBorder="1" applyAlignment="1" applyProtection="1">
      <alignment horizontal="center" vertical="center" wrapText="1"/>
      <protection/>
    </xf>
    <xf numFmtId="1" fontId="13" fillId="0" borderId="64" xfId="348" applyNumberFormat="1" applyFont="1" applyFill="1" applyBorder="1" applyAlignment="1" applyProtection="1">
      <alignment horizontal="center" vertical="center" wrapText="1"/>
      <protection/>
    </xf>
    <xf numFmtId="1" fontId="12" fillId="0" borderId="18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68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19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64" xfId="348" applyNumberFormat="1" applyFont="1" applyFill="1" applyBorder="1" applyAlignment="1" applyProtection="1">
      <alignment horizontal="center" vertical="center" wrapText="1"/>
      <protection locked="0"/>
    </xf>
    <xf numFmtId="1" fontId="12" fillId="0" borderId="22" xfId="348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348" applyNumberFormat="1" applyFont="1" applyFill="1" applyAlignment="1" applyProtection="1">
      <alignment horizontal="center"/>
      <protection locked="0"/>
    </xf>
    <xf numFmtId="1" fontId="36" fillId="0" borderId="15" xfId="348" applyNumberFormat="1" applyFont="1" applyFill="1" applyBorder="1" applyAlignment="1" applyProtection="1">
      <alignment horizontal="center"/>
      <protection locked="0"/>
    </xf>
    <xf numFmtId="1" fontId="15" fillId="0" borderId="21" xfId="348" applyNumberFormat="1" applyFont="1" applyFill="1" applyBorder="1" applyAlignment="1" applyProtection="1">
      <alignment horizontal="center" vertical="center" wrapText="1"/>
      <protection/>
    </xf>
    <xf numFmtId="1" fontId="15" fillId="0" borderId="24" xfId="348" applyNumberFormat="1" applyFont="1" applyFill="1" applyBorder="1" applyAlignment="1" applyProtection="1">
      <alignment horizontal="center" vertical="center" wrapText="1"/>
      <protection/>
    </xf>
    <xf numFmtId="1" fontId="1" fillId="0" borderId="62" xfId="348" applyNumberFormat="1" applyFont="1" applyFill="1" applyBorder="1" applyAlignment="1" applyProtection="1">
      <alignment horizontal="center"/>
      <protection/>
    </xf>
    <xf numFmtId="1" fontId="1" fillId="0" borderId="69" xfId="348" applyNumberFormat="1" applyFont="1" applyFill="1" applyBorder="1" applyAlignment="1" applyProtection="1">
      <alignment horizontal="center"/>
      <protection/>
    </xf>
    <xf numFmtId="1" fontId="1" fillId="0" borderId="25" xfId="348" applyNumberFormat="1" applyFont="1" applyFill="1" applyBorder="1" applyAlignment="1" applyProtection="1">
      <alignment horizontal="center"/>
      <protection/>
    </xf>
  </cellXfs>
  <cellStyles count="377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— акцент1" xfId="39"/>
    <cellStyle name="20% - Акцент1 2" xfId="40"/>
    <cellStyle name="20% - Акцент1 3" xfId="41"/>
    <cellStyle name="20% - Акцент1 4" xfId="42"/>
    <cellStyle name="20% — акцент1_2018_1" xfId="43"/>
    <cellStyle name="20% — акцент2" xfId="44"/>
    <cellStyle name="20% - Акцент2 2" xfId="45"/>
    <cellStyle name="20% - Акцент2 3" xfId="46"/>
    <cellStyle name="20% - Акцент2 4" xfId="47"/>
    <cellStyle name="20% — акцент2_2018_1" xfId="48"/>
    <cellStyle name="20% — акцент3" xfId="49"/>
    <cellStyle name="20% - Акцент3 2" xfId="50"/>
    <cellStyle name="20% - Акцент3 3" xfId="51"/>
    <cellStyle name="20% - Акцент3 4" xfId="52"/>
    <cellStyle name="20% — акцент3_2018_1" xfId="53"/>
    <cellStyle name="20% — акцент4" xfId="54"/>
    <cellStyle name="20% - Акцент4 2" xfId="55"/>
    <cellStyle name="20% - Акцент4 3" xfId="56"/>
    <cellStyle name="20% - Акцент4 4" xfId="57"/>
    <cellStyle name="20% — акцент4_2018_1" xfId="58"/>
    <cellStyle name="20% — акцент5" xfId="59"/>
    <cellStyle name="20% - Акцент5 2" xfId="60"/>
    <cellStyle name="20% - Акцент5 3" xfId="61"/>
    <cellStyle name="20% - Акцент5 4" xfId="62"/>
    <cellStyle name="20% — акцент5_2018_1" xfId="63"/>
    <cellStyle name="20% — акцент6" xfId="64"/>
    <cellStyle name="20% - Акцент6 2" xfId="65"/>
    <cellStyle name="20% - Акцент6 3" xfId="66"/>
    <cellStyle name="20% - Акцент6 4" xfId="67"/>
    <cellStyle name="20% — акцент6_2018_1" xfId="68"/>
    <cellStyle name="20% – Акцентування1" xfId="69"/>
    <cellStyle name="20% – Акцентування1 2" xfId="70"/>
    <cellStyle name="20% – Акцентування1 3" xfId="71"/>
    <cellStyle name="20% – Акцентування1 4" xfId="72"/>
    <cellStyle name="20% – Акцентування2" xfId="73"/>
    <cellStyle name="20% – Акцентування2 2" xfId="74"/>
    <cellStyle name="20% – Акцентування2 3" xfId="75"/>
    <cellStyle name="20% – Акцентування2 4" xfId="76"/>
    <cellStyle name="20% – Акцентування3" xfId="77"/>
    <cellStyle name="20% – Акцентування3 2" xfId="78"/>
    <cellStyle name="20% – Акцентування3 3" xfId="79"/>
    <cellStyle name="20% – Акцентування3 4" xfId="80"/>
    <cellStyle name="20% – Акцентування4" xfId="81"/>
    <cellStyle name="20% – Акцентування4 2" xfId="82"/>
    <cellStyle name="20% – Акцентування4 3" xfId="83"/>
    <cellStyle name="20% – Акцентування4 4" xfId="84"/>
    <cellStyle name="20% – Акцентування5" xfId="85"/>
    <cellStyle name="20% – Акцентування5 2" xfId="86"/>
    <cellStyle name="20% – Акцентування5 3" xfId="87"/>
    <cellStyle name="20% – Акцентування5 4" xfId="88"/>
    <cellStyle name="20% – Акцентування6" xfId="89"/>
    <cellStyle name="20% – Акцентування6 2" xfId="90"/>
    <cellStyle name="20% – Акцентування6 3" xfId="91"/>
    <cellStyle name="20% – Акцентування6 4" xfId="92"/>
    <cellStyle name="40% - Accent1" xfId="93"/>
    <cellStyle name="40% - Accent1 2" xfId="94"/>
    <cellStyle name="40% - Accent1 3" xfId="95"/>
    <cellStyle name="40% - Accent1 4" xfId="96"/>
    <cellStyle name="40% - Accent2" xfId="97"/>
    <cellStyle name="40% - Accent2 2" xfId="98"/>
    <cellStyle name="40% - Accent2 3" xfId="99"/>
    <cellStyle name="40% - Accent2 4" xfId="100"/>
    <cellStyle name="40% - Accent3" xfId="101"/>
    <cellStyle name="40% - Accent3 2" xfId="102"/>
    <cellStyle name="40% - Accent3 3" xfId="103"/>
    <cellStyle name="40% - Accent3 4" xfId="104"/>
    <cellStyle name="40% - Accent4" xfId="105"/>
    <cellStyle name="40% - Accent4 2" xfId="106"/>
    <cellStyle name="40% - Accent4 3" xfId="107"/>
    <cellStyle name="40% - Accent4 4" xfId="108"/>
    <cellStyle name="40% - Accent5" xfId="109"/>
    <cellStyle name="40% - Accent5 2" xfId="110"/>
    <cellStyle name="40% - Accent5 3" xfId="111"/>
    <cellStyle name="40% - Accent5 4" xfId="112"/>
    <cellStyle name="40% - Accent6" xfId="113"/>
    <cellStyle name="40% - Accent6 2" xfId="114"/>
    <cellStyle name="40% - Accent6 3" xfId="115"/>
    <cellStyle name="40% - Accent6 4" xfId="116"/>
    <cellStyle name="40% — акцент1" xfId="117"/>
    <cellStyle name="40% - Акцент1 2" xfId="118"/>
    <cellStyle name="40% - Акцент1 3" xfId="119"/>
    <cellStyle name="40% - Акцент1 4" xfId="120"/>
    <cellStyle name="40% — акцент1_2018_1" xfId="121"/>
    <cellStyle name="40% — акцент2" xfId="122"/>
    <cellStyle name="40% - Акцент2 2" xfId="123"/>
    <cellStyle name="40% - Акцент2 3" xfId="124"/>
    <cellStyle name="40% - Акцент2 4" xfId="125"/>
    <cellStyle name="40% — акцент2_2018_1" xfId="126"/>
    <cellStyle name="40% — акцент3" xfId="127"/>
    <cellStyle name="40% - Акцент3 2" xfId="128"/>
    <cellStyle name="40% - Акцент3 3" xfId="129"/>
    <cellStyle name="40% - Акцент3 4" xfId="130"/>
    <cellStyle name="40% — акцент3_2018_1" xfId="131"/>
    <cellStyle name="40% — акцент4" xfId="132"/>
    <cellStyle name="40% - Акцент4 2" xfId="133"/>
    <cellStyle name="40% - Акцент4 3" xfId="134"/>
    <cellStyle name="40% - Акцент4 4" xfId="135"/>
    <cellStyle name="40% — акцент4_2018_1" xfId="136"/>
    <cellStyle name="40% — акцент5" xfId="137"/>
    <cellStyle name="40% - Акцент5 2" xfId="138"/>
    <cellStyle name="40% - Акцент5 3" xfId="139"/>
    <cellStyle name="40% - Акцент5 4" xfId="140"/>
    <cellStyle name="40% — акцент5_2018_1" xfId="141"/>
    <cellStyle name="40% — акцент6" xfId="142"/>
    <cellStyle name="40% - Акцент6 2" xfId="143"/>
    <cellStyle name="40% - Акцент6 3" xfId="144"/>
    <cellStyle name="40% - Акцент6 4" xfId="145"/>
    <cellStyle name="40% — акцент6_2018_1" xfId="146"/>
    <cellStyle name="40% – Акцентування1" xfId="147"/>
    <cellStyle name="40% – Акцентування1 2" xfId="148"/>
    <cellStyle name="40% – Акцентування1 3" xfId="149"/>
    <cellStyle name="40% – Акцентування1 4" xfId="150"/>
    <cellStyle name="40% – Акцентування2" xfId="151"/>
    <cellStyle name="40% – Акцентування2 2" xfId="152"/>
    <cellStyle name="40% – Акцентування2 3" xfId="153"/>
    <cellStyle name="40% – Акцентування2 4" xfId="154"/>
    <cellStyle name="40% – Акцентування3" xfId="155"/>
    <cellStyle name="40% – Акцентування3 2" xfId="156"/>
    <cellStyle name="40% – Акцентування3 3" xfId="157"/>
    <cellStyle name="40% – Акцентування3 4" xfId="158"/>
    <cellStyle name="40% – Акцентування4" xfId="159"/>
    <cellStyle name="40% – Акцентування4 2" xfId="160"/>
    <cellStyle name="40% – Акцентування4 3" xfId="161"/>
    <cellStyle name="40% – Акцентування4 4" xfId="162"/>
    <cellStyle name="40% – Акцентування5" xfId="163"/>
    <cellStyle name="40% – Акцентування5 2" xfId="164"/>
    <cellStyle name="40% – Акцентування5 3" xfId="165"/>
    <cellStyle name="40% – Акцентування5 4" xfId="166"/>
    <cellStyle name="40% – Акцентування6" xfId="167"/>
    <cellStyle name="40% – Акцентування6 2" xfId="168"/>
    <cellStyle name="40% – Акцентування6 3" xfId="169"/>
    <cellStyle name="40% – Акцентування6 4" xfId="170"/>
    <cellStyle name="60% - Accent1" xfId="171"/>
    <cellStyle name="60% - Accent1 2" xfId="172"/>
    <cellStyle name="60% - Accent2" xfId="173"/>
    <cellStyle name="60% - Accent2 2" xfId="174"/>
    <cellStyle name="60% - Accent3" xfId="175"/>
    <cellStyle name="60% - Accent3 2" xfId="176"/>
    <cellStyle name="60% - Accent4" xfId="177"/>
    <cellStyle name="60% - Accent4 2" xfId="178"/>
    <cellStyle name="60% - Accent5" xfId="179"/>
    <cellStyle name="60% - Accent5 2" xfId="180"/>
    <cellStyle name="60% - Accent6" xfId="181"/>
    <cellStyle name="60% - Accent6 2" xfId="182"/>
    <cellStyle name="60% — акцент1" xfId="183"/>
    <cellStyle name="60% - Акцент1 2" xfId="184"/>
    <cellStyle name="60% - Акцент1 3" xfId="185"/>
    <cellStyle name="60% — акцент1_dodatky (4)" xfId="186"/>
    <cellStyle name="60% — акцент2" xfId="187"/>
    <cellStyle name="60% - Акцент2 2" xfId="188"/>
    <cellStyle name="60% - Акцент2 3" xfId="189"/>
    <cellStyle name="60% — акцент2_dodatky (4)" xfId="190"/>
    <cellStyle name="60% — акцент3" xfId="191"/>
    <cellStyle name="60% - Акцент3 2" xfId="192"/>
    <cellStyle name="60% - Акцент3 3" xfId="193"/>
    <cellStyle name="60% — акцент3_dodatky (4)" xfId="194"/>
    <cellStyle name="60% — акцент4" xfId="195"/>
    <cellStyle name="60% - Акцент4 2" xfId="196"/>
    <cellStyle name="60% - Акцент4 3" xfId="197"/>
    <cellStyle name="60% — акцент4_dodatky (4)" xfId="198"/>
    <cellStyle name="60% — акцент5" xfId="199"/>
    <cellStyle name="60% - Акцент5 2" xfId="200"/>
    <cellStyle name="60% - Акцент5 3" xfId="201"/>
    <cellStyle name="60% — акцент5_dodatky (4)" xfId="202"/>
    <cellStyle name="60% — акцент6" xfId="203"/>
    <cellStyle name="60% - Акцент6 2" xfId="204"/>
    <cellStyle name="60% - Акцент6 3" xfId="205"/>
    <cellStyle name="60% — акцент6_dodatky (4)" xfId="206"/>
    <cellStyle name="60% – Акцентування1" xfId="207"/>
    <cellStyle name="60% – Акцентування1 2" xfId="208"/>
    <cellStyle name="60% – Акцентування2" xfId="209"/>
    <cellStyle name="60% – Акцентування2 2" xfId="210"/>
    <cellStyle name="60% – Акцентування3" xfId="211"/>
    <cellStyle name="60% – Акцентування3 2" xfId="212"/>
    <cellStyle name="60% – Акцентування4" xfId="213"/>
    <cellStyle name="60% – Акцентування4 2" xfId="214"/>
    <cellStyle name="60% – Акцентування5" xfId="215"/>
    <cellStyle name="60% – Акцентування5 2" xfId="216"/>
    <cellStyle name="60% – Акцентування6" xfId="217"/>
    <cellStyle name="60% – Акцентування6 2" xfId="218"/>
    <cellStyle name="Accent1" xfId="219"/>
    <cellStyle name="Accent1 2" xfId="220"/>
    <cellStyle name="Accent2" xfId="221"/>
    <cellStyle name="Accent2 2" xfId="222"/>
    <cellStyle name="Accent3" xfId="223"/>
    <cellStyle name="Accent3 2" xfId="224"/>
    <cellStyle name="Accent4" xfId="225"/>
    <cellStyle name="Accent4 2" xfId="226"/>
    <cellStyle name="Accent5" xfId="227"/>
    <cellStyle name="Accent5 2" xfId="228"/>
    <cellStyle name="Accent6" xfId="229"/>
    <cellStyle name="Accent6 2" xfId="230"/>
    <cellStyle name="Bad" xfId="231"/>
    <cellStyle name="Bad 2" xfId="232"/>
    <cellStyle name="Calculation" xfId="233"/>
    <cellStyle name="Calculation 2" xfId="234"/>
    <cellStyle name="Check Cell" xfId="235"/>
    <cellStyle name="Check Cell 2" xfId="236"/>
    <cellStyle name="Explanatory Text" xfId="237"/>
    <cellStyle name="Good" xfId="238"/>
    <cellStyle name="Good 2" xfId="239"/>
    <cellStyle name="Heading 1" xfId="240"/>
    <cellStyle name="Heading 2" xfId="241"/>
    <cellStyle name="Heading 3" xfId="242"/>
    <cellStyle name="Heading 4" xfId="243"/>
    <cellStyle name="Input" xfId="244"/>
    <cellStyle name="Input 2" xfId="245"/>
    <cellStyle name="Linked Cell" xfId="246"/>
    <cellStyle name="Neutral" xfId="247"/>
    <cellStyle name="Neutral 2" xfId="248"/>
    <cellStyle name="Note" xfId="249"/>
    <cellStyle name="Note 2" xfId="250"/>
    <cellStyle name="Note 3" xfId="251"/>
    <cellStyle name="Note 4" xfId="252"/>
    <cellStyle name="Note_СВОД_12" xfId="253"/>
    <cellStyle name="Output" xfId="254"/>
    <cellStyle name="Output 2" xfId="255"/>
    <cellStyle name="Title" xfId="256"/>
    <cellStyle name="Total" xfId="257"/>
    <cellStyle name="Warning Text" xfId="258"/>
    <cellStyle name="Акцент1" xfId="259"/>
    <cellStyle name="Акцент1 2" xfId="260"/>
    <cellStyle name="Акцент1 3" xfId="261"/>
    <cellStyle name="Акцент1_dodatky (4)" xfId="262"/>
    <cellStyle name="Акцент2" xfId="263"/>
    <cellStyle name="Акцент2 2" xfId="264"/>
    <cellStyle name="Акцент2 3" xfId="265"/>
    <cellStyle name="Акцент2_dodatky (4)" xfId="266"/>
    <cellStyle name="Акцент3" xfId="267"/>
    <cellStyle name="Акцент3 2" xfId="268"/>
    <cellStyle name="Акцент3 3" xfId="269"/>
    <cellStyle name="Акцент3_dodatky (4)" xfId="270"/>
    <cellStyle name="Акцент4" xfId="271"/>
    <cellStyle name="Акцент4 2" xfId="272"/>
    <cellStyle name="Акцент4 3" xfId="273"/>
    <cellStyle name="Акцент4_dodatky (4)" xfId="274"/>
    <cellStyle name="Акцент5" xfId="275"/>
    <cellStyle name="Акцент5 2" xfId="276"/>
    <cellStyle name="Акцент5 3" xfId="277"/>
    <cellStyle name="Акцент5_dodatky (4)" xfId="278"/>
    <cellStyle name="Акцент6" xfId="279"/>
    <cellStyle name="Акцент6 2" xfId="280"/>
    <cellStyle name="Акцент6 3" xfId="281"/>
    <cellStyle name="Акцент6_dodatky (4)" xfId="282"/>
    <cellStyle name="Акцентування1" xfId="283"/>
    <cellStyle name="Акцентування1 2" xfId="284"/>
    <cellStyle name="Акцентування2" xfId="285"/>
    <cellStyle name="Акцентування2 2" xfId="286"/>
    <cellStyle name="Акцентування3" xfId="287"/>
    <cellStyle name="Акцентування3 2" xfId="288"/>
    <cellStyle name="Акцентування4" xfId="289"/>
    <cellStyle name="Акцентування4 2" xfId="290"/>
    <cellStyle name="Акцентування5" xfId="291"/>
    <cellStyle name="Акцентування5 2" xfId="292"/>
    <cellStyle name="Акцентування6" xfId="293"/>
    <cellStyle name="Акцентування6 2" xfId="294"/>
    <cellStyle name="Ввід" xfId="295"/>
    <cellStyle name="Ввід 2" xfId="296"/>
    <cellStyle name="Ввод " xfId="297"/>
    <cellStyle name="Ввод  2" xfId="298"/>
    <cellStyle name="Ввод _2018_1" xfId="299"/>
    <cellStyle name="Percent" xfId="300"/>
    <cellStyle name="Вывод" xfId="301"/>
    <cellStyle name="Вывод 2" xfId="302"/>
    <cellStyle name="Вывод 3" xfId="303"/>
    <cellStyle name="Вывод_2018_1" xfId="304"/>
    <cellStyle name="Вычисление" xfId="305"/>
    <cellStyle name="Вычисление 2" xfId="306"/>
    <cellStyle name="Вычисление 3" xfId="307"/>
    <cellStyle name="Вычисление_2018_1" xfId="308"/>
    <cellStyle name="Гарний" xfId="309"/>
    <cellStyle name="Currency" xfId="310"/>
    <cellStyle name="Currency [0]" xfId="311"/>
    <cellStyle name="Добре" xfId="312"/>
    <cellStyle name="Добре 2" xfId="313"/>
    <cellStyle name="Заголовок 1" xfId="314"/>
    <cellStyle name="Заголовок 2" xfId="315"/>
    <cellStyle name="Заголовок 3" xfId="316"/>
    <cellStyle name="Заголовок 4" xfId="317"/>
    <cellStyle name="Звичайний 2" xfId="318"/>
    <cellStyle name="Звичайний 2 3" xfId="319"/>
    <cellStyle name="Звичайний 3" xfId="320"/>
    <cellStyle name="Звичайний 3 2 3" xfId="321"/>
    <cellStyle name="Зв'язана клітинка" xfId="322"/>
    <cellStyle name="Итог" xfId="323"/>
    <cellStyle name="Итог 2" xfId="324"/>
    <cellStyle name="Итог_dodatky (4)" xfId="325"/>
    <cellStyle name="Контрольна клітинка" xfId="326"/>
    <cellStyle name="Контрольна клітинка 2" xfId="327"/>
    <cellStyle name="Контрольная ячейка" xfId="328"/>
    <cellStyle name="Контрольная ячейка 2" xfId="329"/>
    <cellStyle name="Контрольная ячейка_2018_1" xfId="330"/>
    <cellStyle name="Назва" xfId="331"/>
    <cellStyle name="Название" xfId="332"/>
    <cellStyle name="Нейтральний" xfId="333"/>
    <cellStyle name="Нейтральный" xfId="334"/>
    <cellStyle name="Нейтральный 2" xfId="335"/>
    <cellStyle name="Нейтральный 3" xfId="336"/>
    <cellStyle name="Обчислення" xfId="337"/>
    <cellStyle name="Обчислення 2" xfId="338"/>
    <cellStyle name="Обычный 2" xfId="339"/>
    <cellStyle name="Обычный 2 2" xfId="340"/>
    <cellStyle name="Обычный 2_Книга1" xfId="341"/>
    <cellStyle name="Обычный 3" xfId="342"/>
    <cellStyle name="Обычный 4" xfId="343"/>
    <cellStyle name="Обычный 5 2" xfId="344"/>
    <cellStyle name="Обычный 5 3" xfId="345"/>
    <cellStyle name="Обычный 6 3" xfId="346"/>
    <cellStyle name="Обычный 7" xfId="347"/>
    <cellStyle name="Обычный_06" xfId="348"/>
    <cellStyle name="Обычный_09_Професійний склад" xfId="349"/>
    <cellStyle name="Обычный_12 Зинкевич" xfId="350"/>
    <cellStyle name="Обычный_27.08.2013" xfId="351"/>
    <cellStyle name="Обычный_TБЛ-12~1" xfId="352"/>
    <cellStyle name="Обычный_Форма7Н" xfId="353"/>
    <cellStyle name="Підсумок" xfId="354"/>
    <cellStyle name="Плохой" xfId="355"/>
    <cellStyle name="Плохой 2" xfId="356"/>
    <cellStyle name="Плохой 3" xfId="357"/>
    <cellStyle name="Плохой_dodatky (4)" xfId="358"/>
    <cellStyle name="Поганий" xfId="359"/>
    <cellStyle name="Поганий 2" xfId="360"/>
    <cellStyle name="Пояснение" xfId="361"/>
    <cellStyle name="Пояснение 2" xfId="362"/>
    <cellStyle name="Пояснение_dodatky (4)" xfId="363"/>
    <cellStyle name="Примечание" xfId="364"/>
    <cellStyle name="Примечание 2" xfId="365"/>
    <cellStyle name="Примечание 3" xfId="366"/>
    <cellStyle name="Примечание 4" xfId="367"/>
    <cellStyle name="Примечание_2018_1" xfId="368"/>
    <cellStyle name="Примітка" xfId="369"/>
    <cellStyle name="Примітка 2" xfId="370"/>
    <cellStyle name="Примітка 3" xfId="371"/>
    <cellStyle name="Примітка 4" xfId="372"/>
    <cellStyle name="Примітка_СВОД_12" xfId="373"/>
    <cellStyle name="Результат" xfId="374"/>
    <cellStyle name="Результат 1" xfId="375"/>
    <cellStyle name="Связанная ячейка" xfId="376"/>
    <cellStyle name="Середній" xfId="377"/>
    <cellStyle name="Середній 2" xfId="378"/>
    <cellStyle name="Стиль 1" xfId="379"/>
    <cellStyle name="Стиль 1 2" xfId="380"/>
    <cellStyle name="Текст попередження" xfId="381"/>
    <cellStyle name="Текст пояснення" xfId="382"/>
    <cellStyle name="Текст предупреждения" xfId="383"/>
    <cellStyle name="Тысячи [0]_Анализ" xfId="384"/>
    <cellStyle name="Тысячи_Анализ" xfId="385"/>
    <cellStyle name="ФинᎰнсовый_Лист1 (3)_1" xfId="386"/>
    <cellStyle name="Comma" xfId="387"/>
    <cellStyle name="Comma [0]" xfId="388"/>
    <cellStyle name="Хороший" xfId="389"/>
    <cellStyle name="Хороший 2" xfId="3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22"/>
  <sheetViews>
    <sheetView view="pageBreakPreview" zoomScale="73" zoomScaleSheetLayoutView="73" workbookViewId="0" topLeftCell="A1">
      <selection activeCell="T3" sqref="T3"/>
    </sheetView>
  </sheetViews>
  <sheetFormatPr defaultColWidth="10.28125" defaultRowHeight="15"/>
  <cols>
    <col min="1" max="1" width="33.421875" style="86" customWidth="1"/>
    <col min="2" max="2" width="10.7109375" style="91" customWidth="1"/>
    <col min="3" max="3" width="11.421875" style="91" customWidth="1"/>
    <col min="4" max="4" width="10.421875" style="86" customWidth="1"/>
    <col min="5" max="5" width="11.28125" style="86" customWidth="1"/>
    <col min="6" max="6" width="12.7109375" style="86" customWidth="1"/>
    <col min="7" max="7" width="12.00390625" style="86" customWidth="1"/>
    <col min="8" max="8" width="8.57421875" style="86" customWidth="1"/>
    <col min="9" max="11" width="9.140625" style="86" customWidth="1"/>
    <col min="12" max="245" width="7.8515625" style="86" customWidth="1"/>
    <col min="246" max="246" width="39.28125" style="86" customWidth="1"/>
    <col min="247" max="16384" width="10.28125" style="86" customWidth="1"/>
  </cols>
  <sheetData>
    <row r="1" spans="1:11" ht="49.5" customHeight="1">
      <c r="A1" s="231" t="s">
        <v>105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38.25" customHeight="1" thickBot="1">
      <c r="A2" s="232" t="s">
        <v>76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s="88" customFormat="1" ht="39" customHeight="1" thickTop="1">
      <c r="A3" s="87"/>
      <c r="B3" s="233" t="s">
        <v>77</v>
      </c>
      <c r="C3" s="234"/>
      <c r="D3" s="235" t="s">
        <v>78</v>
      </c>
      <c r="E3" s="236"/>
      <c r="F3" s="235" t="s">
        <v>79</v>
      </c>
      <c r="G3" s="236"/>
      <c r="H3" s="235" t="s">
        <v>80</v>
      </c>
      <c r="I3" s="236"/>
      <c r="J3" s="235" t="s">
        <v>81</v>
      </c>
      <c r="K3" s="237"/>
    </row>
    <row r="4" spans="1:11" s="88" customFormat="1" ht="40.5" customHeight="1" thickBot="1">
      <c r="A4" s="89"/>
      <c r="B4" s="122" t="s">
        <v>102</v>
      </c>
      <c r="C4" s="122" t="s">
        <v>82</v>
      </c>
      <c r="D4" s="122" t="s">
        <v>102</v>
      </c>
      <c r="E4" s="122" t="s">
        <v>82</v>
      </c>
      <c r="F4" s="122" t="s">
        <v>102</v>
      </c>
      <c r="G4" s="122" t="s">
        <v>82</v>
      </c>
      <c r="H4" s="122" t="s">
        <v>102</v>
      </c>
      <c r="I4" s="122" t="s">
        <v>82</v>
      </c>
      <c r="J4" s="122" t="s">
        <v>102</v>
      </c>
      <c r="K4" s="122" t="s">
        <v>82</v>
      </c>
    </row>
    <row r="5" spans="1:11" s="88" customFormat="1" ht="63" customHeight="1" thickTop="1">
      <c r="A5" s="116" t="s">
        <v>93</v>
      </c>
      <c r="B5" s="99">
        <v>496.6</v>
      </c>
      <c r="C5" s="185">
        <v>496.9</v>
      </c>
      <c r="D5" s="99">
        <v>291.7</v>
      </c>
      <c r="E5" s="185">
        <v>293.8</v>
      </c>
      <c r="F5" s="99">
        <v>204.9</v>
      </c>
      <c r="G5" s="185">
        <v>203.1</v>
      </c>
      <c r="H5" s="186">
        <v>232.7</v>
      </c>
      <c r="I5" s="185">
        <v>224</v>
      </c>
      <c r="J5" s="186">
        <v>263.9</v>
      </c>
      <c r="K5" s="187">
        <v>272.9</v>
      </c>
    </row>
    <row r="6" spans="1:11" s="88" customFormat="1" ht="48.75" customHeight="1">
      <c r="A6" s="117" t="s">
        <v>92</v>
      </c>
      <c r="B6" s="100">
        <v>62.5</v>
      </c>
      <c r="C6" s="113">
        <v>62.8</v>
      </c>
      <c r="D6" s="100">
        <v>59.6</v>
      </c>
      <c r="E6" s="113">
        <v>60.4</v>
      </c>
      <c r="F6" s="100">
        <v>67</v>
      </c>
      <c r="G6" s="113">
        <v>66.7</v>
      </c>
      <c r="H6" s="114">
        <v>55.7</v>
      </c>
      <c r="I6" s="113">
        <v>53.9</v>
      </c>
      <c r="J6" s="114">
        <v>70</v>
      </c>
      <c r="K6" s="115">
        <v>72.8</v>
      </c>
    </row>
    <row r="7" spans="1:11" s="88" customFormat="1" ht="57" customHeight="1">
      <c r="A7" s="118" t="s">
        <v>94</v>
      </c>
      <c r="B7" s="101">
        <v>445.8</v>
      </c>
      <c r="C7" s="102">
        <v>441</v>
      </c>
      <c r="D7" s="101">
        <v>254.8</v>
      </c>
      <c r="E7" s="102">
        <v>253.5</v>
      </c>
      <c r="F7" s="101">
        <v>191</v>
      </c>
      <c r="G7" s="102">
        <v>187.5</v>
      </c>
      <c r="H7" s="103">
        <v>210.8</v>
      </c>
      <c r="I7" s="102">
        <v>207</v>
      </c>
      <c r="J7" s="103">
        <v>235</v>
      </c>
      <c r="K7" s="104">
        <v>234</v>
      </c>
    </row>
    <row r="8" spans="1:11" s="88" customFormat="1" ht="54.75" customHeight="1">
      <c r="A8" s="119" t="s">
        <v>91</v>
      </c>
      <c r="B8" s="105">
        <v>56.1</v>
      </c>
      <c r="C8" s="106">
        <v>55.8</v>
      </c>
      <c r="D8" s="105">
        <v>52.1</v>
      </c>
      <c r="E8" s="106">
        <v>52.1</v>
      </c>
      <c r="F8" s="105">
        <v>62.4</v>
      </c>
      <c r="G8" s="106">
        <v>61.5</v>
      </c>
      <c r="H8" s="107">
        <v>50.5</v>
      </c>
      <c r="I8" s="106">
        <v>49.8</v>
      </c>
      <c r="J8" s="107">
        <v>62.3</v>
      </c>
      <c r="K8" s="108">
        <v>62.4</v>
      </c>
    </row>
    <row r="9" spans="1:11" s="88" customFormat="1" ht="70.5" customHeight="1">
      <c r="A9" s="120" t="s">
        <v>101</v>
      </c>
      <c r="B9" s="109">
        <v>50.8</v>
      </c>
      <c r="C9" s="110">
        <v>55.9</v>
      </c>
      <c r="D9" s="109">
        <v>36.9</v>
      </c>
      <c r="E9" s="110">
        <v>40.3</v>
      </c>
      <c r="F9" s="109">
        <v>13.9</v>
      </c>
      <c r="G9" s="110">
        <v>15.6</v>
      </c>
      <c r="H9" s="111">
        <v>21.9</v>
      </c>
      <c r="I9" s="110">
        <v>17</v>
      </c>
      <c r="J9" s="111">
        <v>28.9</v>
      </c>
      <c r="K9" s="112">
        <v>38.9</v>
      </c>
    </row>
    <row r="10" spans="1:11" s="88" customFormat="1" ht="60.75" customHeight="1">
      <c r="A10" s="121" t="s">
        <v>95</v>
      </c>
      <c r="B10" s="100">
        <v>10.2</v>
      </c>
      <c r="C10" s="113">
        <v>11.2</v>
      </c>
      <c r="D10" s="100">
        <v>12.6</v>
      </c>
      <c r="E10" s="113">
        <v>13.7</v>
      </c>
      <c r="F10" s="100">
        <v>6.8</v>
      </c>
      <c r="G10" s="113">
        <v>7.7</v>
      </c>
      <c r="H10" s="114">
        <v>9.4</v>
      </c>
      <c r="I10" s="113">
        <v>7.6</v>
      </c>
      <c r="J10" s="114">
        <v>11</v>
      </c>
      <c r="K10" s="115">
        <v>14.3</v>
      </c>
    </row>
    <row r="11" spans="1:11" s="93" customFormat="1" ht="15.75">
      <c r="A11" s="90"/>
      <c r="B11" s="90"/>
      <c r="C11" s="91"/>
      <c r="D11" s="90"/>
      <c r="E11" s="90"/>
      <c r="F11" s="92"/>
      <c r="G11" s="90"/>
      <c r="H11" s="90"/>
      <c r="I11" s="90"/>
      <c r="J11" s="90"/>
      <c r="K11" s="90"/>
    </row>
    <row r="12" spans="1:11" s="95" customFormat="1" ht="12" customHeight="1">
      <c r="A12" s="94"/>
      <c r="B12" s="94"/>
      <c r="C12" s="91"/>
      <c r="D12" s="94"/>
      <c r="E12" s="94"/>
      <c r="F12" s="92"/>
      <c r="G12" s="94"/>
      <c r="H12" s="94"/>
      <c r="I12" s="94"/>
      <c r="J12" s="94"/>
      <c r="K12" s="94"/>
    </row>
    <row r="13" spans="1:6" ht="15.75">
      <c r="A13" s="96"/>
      <c r="F13" s="92"/>
    </row>
    <row r="14" spans="1:6" ht="15.75">
      <c r="A14" s="96"/>
      <c r="F14" s="92"/>
    </row>
    <row r="15" spans="1:6" ht="15.75">
      <c r="A15" s="96"/>
      <c r="F15" s="92"/>
    </row>
    <row r="16" spans="1:6" ht="15.75">
      <c r="A16" s="96"/>
      <c r="F16" s="97"/>
    </row>
    <row r="17" spans="1:6" ht="15.75">
      <c r="A17" s="96"/>
      <c r="F17" s="98"/>
    </row>
    <row r="18" spans="1:6" ht="15.75">
      <c r="A18" s="96"/>
      <c r="F18" s="92"/>
    </row>
    <row r="19" spans="1:6" ht="15.75">
      <c r="A19" s="96"/>
      <c r="F19" s="92"/>
    </row>
    <row r="20" spans="1:6" ht="15.75">
      <c r="A20" s="96"/>
      <c r="F20" s="92"/>
    </row>
    <row r="21" spans="1:6" ht="15.75">
      <c r="A21" s="96"/>
      <c r="F21" s="92"/>
    </row>
    <row r="22" ht="15">
      <c r="A22" s="96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Q8" sqref="Q8"/>
      <selection pane="topRight" activeCell="Q8" sqref="Q8"/>
      <selection pane="bottomLeft" activeCell="Q8" sqref="Q8"/>
      <selection pane="bottomRight" activeCell="H20" sqref="H20"/>
    </sheetView>
  </sheetViews>
  <sheetFormatPr defaultColWidth="8.28125" defaultRowHeight="15"/>
  <cols>
    <col min="1" max="1" width="22.00390625" style="167" customWidth="1"/>
    <col min="2" max="9" width="11.8515625" style="167" customWidth="1"/>
    <col min="10" max="10" width="11.8515625" style="168" customWidth="1"/>
    <col min="11" max="252" width="9.140625" style="167" customWidth="1"/>
    <col min="253" max="253" width="18.57421875" style="167" customWidth="1"/>
    <col min="254" max="254" width="11.57421875" style="167" customWidth="1"/>
    <col min="255" max="255" width="11.00390625" style="167" customWidth="1"/>
    <col min="256" max="16384" width="8.28125" style="167" customWidth="1"/>
  </cols>
  <sheetData>
    <row r="1" spans="1:9" s="165" customFormat="1" ht="18" customHeight="1">
      <c r="A1" s="249" t="s">
        <v>83</v>
      </c>
      <c r="B1" s="249"/>
      <c r="C1" s="249"/>
      <c r="D1" s="249"/>
      <c r="E1" s="249"/>
      <c r="F1" s="249"/>
      <c r="G1" s="249"/>
      <c r="H1" s="249"/>
      <c r="I1" s="249"/>
    </row>
    <row r="2" spans="1:9" s="165" customFormat="1" ht="15.75" customHeight="1">
      <c r="A2" s="249" t="s">
        <v>140</v>
      </c>
      <c r="B2" s="249"/>
      <c r="C2" s="249"/>
      <c r="D2" s="249"/>
      <c r="E2" s="249"/>
      <c r="F2" s="249"/>
      <c r="G2" s="249"/>
      <c r="H2" s="249"/>
      <c r="I2" s="249"/>
    </row>
    <row r="3" spans="1:9" s="165" customFormat="1" ht="14.25" customHeight="1">
      <c r="A3" s="250" t="s">
        <v>84</v>
      </c>
      <c r="B3" s="250"/>
      <c r="C3" s="250"/>
      <c r="D3" s="250"/>
      <c r="E3" s="250"/>
      <c r="F3" s="250"/>
      <c r="G3" s="250"/>
      <c r="H3" s="250"/>
      <c r="I3" s="250"/>
    </row>
    <row r="4" spans="1:9" s="165" customFormat="1" ht="9" customHeight="1" hidden="1">
      <c r="A4" s="250"/>
      <c r="B4" s="250"/>
      <c r="C4" s="250"/>
      <c r="D4" s="250"/>
      <c r="E4" s="250"/>
      <c r="F4" s="250"/>
      <c r="G4" s="250"/>
      <c r="H4" s="250"/>
      <c r="I4" s="250"/>
    </row>
    <row r="5" spans="1:9" ht="18" customHeight="1">
      <c r="A5" s="166" t="s">
        <v>76</v>
      </c>
      <c r="F5" s="242"/>
      <c r="G5" s="242"/>
      <c r="H5" s="242"/>
      <c r="I5" s="242"/>
    </row>
    <row r="6" spans="1:9" s="169" customFormat="1" ht="15.75">
      <c r="A6" s="243"/>
      <c r="B6" s="245" t="s">
        <v>85</v>
      </c>
      <c r="C6" s="246"/>
      <c r="D6" s="245" t="s">
        <v>86</v>
      </c>
      <c r="E6" s="246"/>
      <c r="F6" s="247" t="s">
        <v>87</v>
      </c>
      <c r="G6" s="246"/>
      <c r="H6" s="248" t="s">
        <v>88</v>
      </c>
      <c r="I6" s="248"/>
    </row>
    <row r="7" spans="1:9" s="173" customFormat="1" ht="12.75">
      <c r="A7" s="244"/>
      <c r="B7" s="170" t="s">
        <v>102</v>
      </c>
      <c r="C7" s="170" t="s">
        <v>82</v>
      </c>
      <c r="D7" s="170" t="s">
        <v>102</v>
      </c>
      <c r="E7" s="171" t="s">
        <v>82</v>
      </c>
      <c r="F7" s="172" t="s">
        <v>102</v>
      </c>
      <c r="G7" s="170" t="s">
        <v>82</v>
      </c>
      <c r="H7" s="170" t="s">
        <v>102</v>
      </c>
      <c r="I7" s="170" t="s">
        <v>82</v>
      </c>
    </row>
    <row r="8" spans="1:9" s="169" customFormat="1" ht="12.75" customHeight="1">
      <c r="A8" s="174"/>
      <c r="B8" s="238" t="s">
        <v>89</v>
      </c>
      <c r="C8" s="239"/>
      <c r="D8" s="238" t="s">
        <v>90</v>
      </c>
      <c r="E8" s="239"/>
      <c r="F8" s="240" t="s">
        <v>89</v>
      </c>
      <c r="G8" s="239"/>
      <c r="H8" s="241" t="s">
        <v>90</v>
      </c>
      <c r="I8" s="241"/>
    </row>
    <row r="9" spans="1:9" s="181" customFormat="1" ht="17.25" customHeight="1">
      <c r="A9" s="175" t="s">
        <v>44</v>
      </c>
      <c r="B9" s="176">
        <v>434.1</v>
      </c>
      <c r="C9" s="177">
        <v>438.7</v>
      </c>
      <c r="D9" s="178">
        <v>54.9</v>
      </c>
      <c r="E9" s="178">
        <v>55.7</v>
      </c>
      <c r="F9" s="179">
        <v>60</v>
      </c>
      <c r="G9" s="177">
        <v>56.2</v>
      </c>
      <c r="H9" s="180">
        <v>12.1</v>
      </c>
      <c r="I9" s="180">
        <v>11.4</v>
      </c>
    </row>
    <row r="10" spans="1:9" ht="15.75">
      <c r="A10" s="182"/>
      <c r="B10" s="183"/>
      <c r="C10" s="184"/>
      <c r="D10" s="182"/>
      <c r="E10" s="182"/>
      <c r="F10" s="182"/>
      <c r="G10" s="182"/>
      <c r="H10" s="182"/>
      <c r="I10" s="182"/>
    </row>
    <row r="11" spans="1:9" ht="15">
      <c r="A11" s="182"/>
      <c r="C11" s="182"/>
      <c r="D11" s="182"/>
      <c r="E11" s="182"/>
      <c r="F11" s="182"/>
      <c r="G11" s="182"/>
      <c r="H11" s="182"/>
      <c r="I11" s="182"/>
    </row>
    <row r="12" spans="1:9" ht="12.75">
      <c r="A12" s="183"/>
      <c r="C12" s="183"/>
      <c r="D12" s="183"/>
      <c r="E12" s="183"/>
      <c r="F12" s="183"/>
      <c r="G12" s="183"/>
      <c r="H12" s="183"/>
      <c r="I12" s="183"/>
    </row>
    <row r="13" spans="1:9" ht="12.75">
      <c r="A13" s="183"/>
      <c r="C13" s="183"/>
      <c r="D13" s="183"/>
      <c r="E13" s="183"/>
      <c r="F13" s="183"/>
      <c r="G13" s="183"/>
      <c r="H13" s="183"/>
      <c r="I13" s="183"/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5511811023622047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Q8" sqref="Q8"/>
      <selection pane="topRight" activeCell="Q8" sqref="Q8"/>
      <selection pane="bottomLeft" activeCell="Q8" sqref="Q8"/>
      <selection pane="bottomRight" activeCell="N23" sqref="N23"/>
    </sheetView>
  </sheetViews>
  <sheetFormatPr defaultColWidth="9.140625" defaultRowHeight="15"/>
  <cols>
    <col min="1" max="1" width="1.28515625" style="146" hidden="1" customWidth="1"/>
    <col min="2" max="2" width="24.140625" style="146" customWidth="1"/>
    <col min="3" max="4" width="17.8515625" style="146" customWidth="1"/>
    <col min="5" max="5" width="17.57421875" style="146" customWidth="1"/>
    <col min="6" max="6" width="16.7109375" style="146" customWidth="1"/>
    <col min="7" max="7" width="9.140625" style="146" customWidth="1"/>
    <col min="8" max="10" width="0" style="146" hidden="1" customWidth="1"/>
    <col min="11" max="16384" width="9.140625" style="146" customWidth="1"/>
  </cols>
  <sheetData>
    <row r="1" s="123" customFormat="1" ht="10.5" customHeight="1">
      <c r="F1" s="124"/>
    </row>
    <row r="2" spans="1:6" s="125" customFormat="1" ht="51" customHeight="1">
      <c r="A2" s="251" t="s">
        <v>96</v>
      </c>
      <c r="B2" s="251"/>
      <c r="C2" s="251"/>
      <c r="D2" s="251"/>
      <c r="E2" s="251"/>
      <c r="F2" s="251"/>
    </row>
    <row r="3" spans="1:6" s="125" customFormat="1" ht="20.25" customHeight="1">
      <c r="A3" s="126"/>
      <c r="B3" s="126"/>
      <c r="C3" s="126"/>
      <c r="D3" s="126"/>
      <c r="E3" s="126"/>
      <c r="F3" s="126"/>
    </row>
    <row r="4" spans="1:6" s="125" customFormat="1" ht="16.5" customHeight="1">
      <c r="A4" s="126"/>
      <c r="B4" s="126"/>
      <c r="C4" s="126"/>
      <c r="D4" s="126"/>
      <c r="E4" s="126"/>
      <c r="F4" s="127" t="s">
        <v>97</v>
      </c>
    </row>
    <row r="5" spans="1:6" s="125" customFormat="1" ht="24.75" customHeight="1">
      <c r="A5" s="126"/>
      <c r="B5" s="252"/>
      <c r="C5" s="253" t="s">
        <v>142</v>
      </c>
      <c r="D5" s="253" t="s">
        <v>143</v>
      </c>
      <c r="E5" s="253" t="s">
        <v>98</v>
      </c>
      <c r="F5" s="253"/>
    </row>
    <row r="6" spans="1:6" s="125" customFormat="1" ht="54.75" customHeight="1">
      <c r="A6" s="128"/>
      <c r="B6" s="252"/>
      <c r="C6" s="253"/>
      <c r="D6" s="253"/>
      <c r="E6" s="129" t="s">
        <v>5</v>
      </c>
      <c r="F6" s="130" t="s">
        <v>99</v>
      </c>
    </row>
    <row r="7" spans="2:6" s="131" customFormat="1" ht="19.5" customHeight="1">
      <c r="B7" s="132" t="s">
        <v>43</v>
      </c>
      <c r="C7" s="133">
        <v>1</v>
      </c>
      <c r="D7" s="134">
        <v>2</v>
      </c>
      <c r="E7" s="133">
        <v>3</v>
      </c>
      <c r="F7" s="134">
        <v>4</v>
      </c>
    </row>
    <row r="8" spans="2:10" s="135" customFormat="1" ht="27.75" customHeight="1">
      <c r="B8" s="136" t="s">
        <v>44</v>
      </c>
      <c r="C8" s="137">
        <v>5689</v>
      </c>
      <c r="D8" s="137">
        <v>4501</v>
      </c>
      <c r="E8" s="138">
        <f>ROUND(D8/C8*100,1)</f>
        <v>79.1</v>
      </c>
      <c r="F8" s="137">
        <f aca="true" t="shared" si="0" ref="F8:F28">D8-C8</f>
        <v>-1188</v>
      </c>
      <c r="I8" s="139"/>
      <c r="J8" s="139"/>
    </row>
    <row r="9" spans="2:10" s="140" customFormat="1" ht="23.25" customHeight="1">
      <c r="B9" s="141" t="s">
        <v>106</v>
      </c>
      <c r="C9" s="145">
        <v>232</v>
      </c>
      <c r="D9" s="145">
        <v>674</v>
      </c>
      <c r="E9" s="199" t="s">
        <v>154</v>
      </c>
      <c r="F9" s="145">
        <f t="shared" si="0"/>
        <v>442</v>
      </c>
      <c r="H9" s="142">
        <f>ROUND(D9/$D$8*100,1)</f>
        <v>15</v>
      </c>
      <c r="I9" s="143">
        <f>ROUND(C9/1000,1)</f>
        <v>0.2</v>
      </c>
      <c r="J9" s="143">
        <f>ROUND(D9/1000,1)</f>
        <v>0.7</v>
      </c>
    </row>
    <row r="10" spans="2:10" s="140" customFormat="1" ht="23.25" customHeight="1">
      <c r="B10" s="141" t="s">
        <v>107</v>
      </c>
      <c r="C10" s="145">
        <v>121</v>
      </c>
      <c r="D10" s="145">
        <v>63</v>
      </c>
      <c r="E10" s="199">
        <f aca="true" t="shared" si="1" ref="E10:E28">ROUND(D10/C10*100,1)</f>
        <v>52.1</v>
      </c>
      <c r="F10" s="145">
        <f t="shared" si="0"/>
        <v>-58</v>
      </c>
      <c r="H10" s="142">
        <f aca="true" t="shared" si="2" ref="H10:H28">ROUND(D10/$D$8*100,1)</f>
        <v>1.4</v>
      </c>
      <c r="I10" s="143">
        <f aca="true" t="shared" si="3" ref="I10:J28">ROUND(C10/1000,1)</f>
        <v>0.1</v>
      </c>
      <c r="J10" s="143">
        <f t="shared" si="3"/>
        <v>0.1</v>
      </c>
    </row>
    <row r="11" spans="2:10" s="140" customFormat="1" ht="23.25" customHeight="1">
      <c r="B11" s="141" t="s">
        <v>108</v>
      </c>
      <c r="C11" s="145">
        <v>44</v>
      </c>
      <c r="D11" s="145">
        <v>286</v>
      </c>
      <c r="E11" s="199" t="s">
        <v>151</v>
      </c>
      <c r="F11" s="145">
        <f t="shared" si="0"/>
        <v>242</v>
      </c>
      <c r="H11" s="144">
        <f t="shared" si="2"/>
        <v>6.4</v>
      </c>
      <c r="I11" s="143">
        <f t="shared" si="3"/>
        <v>0</v>
      </c>
      <c r="J11" s="143">
        <f t="shared" si="3"/>
        <v>0.3</v>
      </c>
    </row>
    <row r="12" spans="2:10" s="140" customFormat="1" ht="23.25" customHeight="1">
      <c r="B12" s="141" t="s">
        <v>109</v>
      </c>
      <c r="C12" s="145">
        <v>39</v>
      </c>
      <c r="D12" s="145">
        <v>80</v>
      </c>
      <c r="E12" s="199">
        <f t="shared" si="1"/>
        <v>205.1</v>
      </c>
      <c r="F12" s="145">
        <f t="shared" si="0"/>
        <v>41</v>
      </c>
      <c r="H12" s="142">
        <f t="shared" si="2"/>
        <v>1.8</v>
      </c>
      <c r="I12" s="143">
        <f t="shared" si="3"/>
        <v>0</v>
      </c>
      <c r="J12" s="143">
        <f t="shared" si="3"/>
        <v>0.1</v>
      </c>
    </row>
    <row r="13" spans="2:10" s="140" customFormat="1" ht="23.25" customHeight="1">
      <c r="B13" s="141" t="s">
        <v>110</v>
      </c>
      <c r="C13" s="145">
        <v>171</v>
      </c>
      <c r="D13" s="145">
        <v>142</v>
      </c>
      <c r="E13" s="199">
        <f t="shared" si="1"/>
        <v>83</v>
      </c>
      <c r="F13" s="145">
        <f t="shared" si="0"/>
        <v>-29</v>
      </c>
      <c r="H13" s="144">
        <f t="shared" si="2"/>
        <v>3.2</v>
      </c>
      <c r="I13" s="143">
        <f t="shared" si="3"/>
        <v>0.2</v>
      </c>
      <c r="J13" s="143">
        <f t="shared" si="3"/>
        <v>0.1</v>
      </c>
    </row>
    <row r="14" spans="2:10" s="140" customFormat="1" ht="23.25" customHeight="1">
      <c r="B14" s="141" t="s">
        <v>111</v>
      </c>
      <c r="C14" s="145">
        <v>201</v>
      </c>
      <c r="D14" s="145">
        <v>32</v>
      </c>
      <c r="E14" s="199">
        <f t="shared" si="1"/>
        <v>15.9</v>
      </c>
      <c r="F14" s="145">
        <f t="shared" si="0"/>
        <v>-169</v>
      </c>
      <c r="H14" s="142">
        <f t="shared" si="2"/>
        <v>0.7</v>
      </c>
      <c r="I14" s="143">
        <f t="shared" si="3"/>
        <v>0.2</v>
      </c>
      <c r="J14" s="143">
        <f t="shared" si="3"/>
        <v>0</v>
      </c>
    </row>
    <row r="15" spans="2:10" s="140" customFormat="1" ht="23.25" customHeight="1">
      <c r="B15" s="141" t="s">
        <v>112</v>
      </c>
      <c r="C15" s="145">
        <v>9</v>
      </c>
      <c r="D15" s="145">
        <v>157</v>
      </c>
      <c r="E15" s="199" t="s">
        <v>152</v>
      </c>
      <c r="F15" s="145">
        <f t="shared" si="0"/>
        <v>148</v>
      </c>
      <c r="H15" s="142">
        <f t="shared" si="2"/>
        <v>3.5</v>
      </c>
      <c r="I15" s="143">
        <f t="shared" si="3"/>
        <v>0</v>
      </c>
      <c r="J15" s="143">
        <f t="shared" si="3"/>
        <v>0.2</v>
      </c>
    </row>
    <row r="16" spans="2:10" s="140" customFormat="1" ht="23.25" customHeight="1">
      <c r="B16" s="141" t="s">
        <v>125</v>
      </c>
      <c r="C16" s="145">
        <v>307</v>
      </c>
      <c r="D16" s="145">
        <v>553</v>
      </c>
      <c r="E16" s="199">
        <f t="shared" si="1"/>
        <v>180.1</v>
      </c>
      <c r="F16" s="145">
        <f t="shared" si="0"/>
        <v>246</v>
      </c>
      <c r="H16" s="142">
        <f t="shared" si="2"/>
        <v>12.3</v>
      </c>
      <c r="I16" s="143">
        <f t="shared" si="3"/>
        <v>0.3</v>
      </c>
      <c r="J16" s="143">
        <f t="shared" si="3"/>
        <v>0.6</v>
      </c>
    </row>
    <row r="17" spans="2:10" s="140" customFormat="1" ht="23.25" customHeight="1">
      <c r="B17" s="141" t="s">
        <v>113</v>
      </c>
      <c r="C17" s="145">
        <v>80</v>
      </c>
      <c r="D17" s="145">
        <v>391</v>
      </c>
      <c r="E17" s="199" t="s">
        <v>141</v>
      </c>
      <c r="F17" s="145">
        <f t="shared" si="0"/>
        <v>311</v>
      </c>
      <c r="H17" s="142">
        <f t="shared" si="2"/>
        <v>8.7</v>
      </c>
      <c r="I17" s="143">
        <f t="shared" si="3"/>
        <v>0.1</v>
      </c>
      <c r="J17" s="143">
        <f t="shared" si="3"/>
        <v>0.4</v>
      </c>
    </row>
    <row r="18" spans="2:10" s="140" customFormat="1" ht="23.25" customHeight="1">
      <c r="B18" s="141" t="s">
        <v>114</v>
      </c>
      <c r="C18" s="145">
        <v>493</v>
      </c>
      <c r="D18" s="145">
        <v>241</v>
      </c>
      <c r="E18" s="199">
        <f t="shared" si="1"/>
        <v>48.9</v>
      </c>
      <c r="F18" s="145">
        <f t="shared" si="0"/>
        <v>-252</v>
      </c>
      <c r="H18" s="142">
        <f t="shared" si="2"/>
        <v>5.4</v>
      </c>
      <c r="I18" s="143">
        <f t="shared" si="3"/>
        <v>0.5</v>
      </c>
      <c r="J18" s="143">
        <f t="shared" si="3"/>
        <v>0.2</v>
      </c>
    </row>
    <row r="19" spans="2:10" s="140" customFormat="1" ht="23.25" customHeight="1">
      <c r="B19" s="141" t="s">
        <v>115</v>
      </c>
      <c r="C19" s="145">
        <v>30</v>
      </c>
      <c r="D19" s="145">
        <v>25</v>
      </c>
      <c r="E19" s="199">
        <f t="shared" si="1"/>
        <v>83.3</v>
      </c>
      <c r="F19" s="145">
        <f t="shared" si="0"/>
        <v>-5</v>
      </c>
      <c r="H19" s="142">
        <f t="shared" si="2"/>
        <v>0.6</v>
      </c>
      <c r="I19" s="143">
        <f t="shared" si="3"/>
        <v>0</v>
      </c>
      <c r="J19" s="143">
        <f t="shared" si="3"/>
        <v>0</v>
      </c>
    </row>
    <row r="20" spans="2:10" s="140" customFormat="1" ht="23.25" customHeight="1">
      <c r="B20" s="141" t="s">
        <v>116</v>
      </c>
      <c r="C20" s="145">
        <v>210</v>
      </c>
      <c r="D20" s="145">
        <v>170</v>
      </c>
      <c r="E20" s="199">
        <f t="shared" si="1"/>
        <v>81</v>
      </c>
      <c r="F20" s="145">
        <f t="shared" si="0"/>
        <v>-40</v>
      </c>
      <c r="H20" s="144">
        <f t="shared" si="2"/>
        <v>3.8</v>
      </c>
      <c r="I20" s="143">
        <f t="shared" si="3"/>
        <v>0.2</v>
      </c>
      <c r="J20" s="143">
        <f t="shared" si="3"/>
        <v>0.2</v>
      </c>
    </row>
    <row r="21" spans="2:10" s="140" customFormat="1" ht="23.25" customHeight="1">
      <c r="B21" s="141" t="s">
        <v>117</v>
      </c>
      <c r="C21" s="145">
        <v>132</v>
      </c>
      <c r="D21" s="145">
        <v>4</v>
      </c>
      <c r="E21" s="199">
        <f t="shared" si="1"/>
        <v>3</v>
      </c>
      <c r="F21" s="145">
        <f t="shared" si="0"/>
        <v>-128</v>
      </c>
      <c r="H21" s="144">
        <f t="shared" si="2"/>
        <v>0.1</v>
      </c>
      <c r="I21" s="143">
        <f t="shared" si="3"/>
        <v>0.1</v>
      </c>
      <c r="J21" s="143">
        <f t="shared" si="3"/>
        <v>0</v>
      </c>
    </row>
    <row r="22" spans="2:10" s="140" customFormat="1" ht="23.25" customHeight="1">
      <c r="B22" s="141" t="s">
        <v>118</v>
      </c>
      <c r="C22" s="145">
        <v>23</v>
      </c>
      <c r="D22" s="145">
        <v>15</v>
      </c>
      <c r="E22" s="199">
        <f t="shared" si="1"/>
        <v>65.2</v>
      </c>
      <c r="F22" s="145">
        <f t="shared" si="0"/>
        <v>-8</v>
      </c>
      <c r="H22" s="144">
        <f t="shared" si="2"/>
        <v>0.3</v>
      </c>
      <c r="I22" s="143">
        <f t="shared" si="3"/>
        <v>0</v>
      </c>
      <c r="J22" s="143">
        <f t="shared" si="3"/>
        <v>0</v>
      </c>
    </row>
    <row r="23" spans="2:10" s="140" customFormat="1" ht="23.25" customHeight="1">
      <c r="B23" s="141" t="s">
        <v>119</v>
      </c>
      <c r="C23" s="145">
        <v>96</v>
      </c>
      <c r="D23" s="145">
        <v>60</v>
      </c>
      <c r="E23" s="199">
        <f t="shared" si="1"/>
        <v>62.5</v>
      </c>
      <c r="F23" s="145">
        <f t="shared" si="0"/>
        <v>-36</v>
      </c>
      <c r="H23" s="142">
        <f t="shared" si="2"/>
        <v>1.3</v>
      </c>
      <c r="I23" s="143">
        <f t="shared" si="3"/>
        <v>0.1</v>
      </c>
      <c r="J23" s="143">
        <f t="shared" si="3"/>
        <v>0.1</v>
      </c>
    </row>
    <row r="24" spans="2:10" s="140" customFormat="1" ht="23.25" customHeight="1">
      <c r="B24" s="141" t="s">
        <v>120</v>
      </c>
      <c r="C24" s="145">
        <v>159</v>
      </c>
      <c r="D24" s="145">
        <v>62</v>
      </c>
      <c r="E24" s="199">
        <f t="shared" si="1"/>
        <v>39</v>
      </c>
      <c r="F24" s="145">
        <f t="shared" si="0"/>
        <v>-97</v>
      </c>
      <c r="H24" s="142">
        <f t="shared" si="2"/>
        <v>1.4</v>
      </c>
      <c r="I24" s="143">
        <f t="shared" si="3"/>
        <v>0.2</v>
      </c>
      <c r="J24" s="143">
        <f t="shared" si="3"/>
        <v>0.1</v>
      </c>
    </row>
    <row r="25" spans="2:10" s="140" customFormat="1" ht="23.25" customHeight="1">
      <c r="B25" s="141" t="s">
        <v>121</v>
      </c>
      <c r="C25" s="145">
        <v>255</v>
      </c>
      <c r="D25" s="145">
        <v>82</v>
      </c>
      <c r="E25" s="199">
        <f t="shared" si="1"/>
        <v>32.2</v>
      </c>
      <c r="F25" s="145">
        <f t="shared" si="0"/>
        <v>-173</v>
      </c>
      <c r="H25" s="142">
        <f t="shared" si="2"/>
        <v>1.8</v>
      </c>
      <c r="I25" s="143">
        <f t="shared" si="3"/>
        <v>0.3</v>
      </c>
      <c r="J25" s="143">
        <f t="shared" si="3"/>
        <v>0.1</v>
      </c>
    </row>
    <row r="26" spans="2:10" s="140" customFormat="1" ht="23.25" customHeight="1">
      <c r="B26" s="141" t="s">
        <v>122</v>
      </c>
      <c r="C26" s="145">
        <v>72</v>
      </c>
      <c r="D26" s="145">
        <v>411</v>
      </c>
      <c r="E26" s="199" t="s">
        <v>153</v>
      </c>
      <c r="F26" s="145">
        <f t="shared" si="0"/>
        <v>339</v>
      </c>
      <c r="H26" s="142">
        <f t="shared" si="2"/>
        <v>9.1</v>
      </c>
      <c r="I26" s="143">
        <f t="shared" si="3"/>
        <v>0.1</v>
      </c>
      <c r="J26" s="143">
        <f t="shared" si="3"/>
        <v>0.4</v>
      </c>
    </row>
    <row r="27" spans="2:10" s="140" customFormat="1" ht="23.25" customHeight="1">
      <c r="B27" s="141" t="s">
        <v>123</v>
      </c>
      <c r="C27" s="145">
        <v>325</v>
      </c>
      <c r="D27" s="145">
        <v>160</v>
      </c>
      <c r="E27" s="199">
        <f t="shared" si="1"/>
        <v>49.2</v>
      </c>
      <c r="F27" s="145">
        <f t="shared" si="0"/>
        <v>-165</v>
      </c>
      <c r="H27" s="142">
        <f t="shared" si="2"/>
        <v>3.6</v>
      </c>
      <c r="I27" s="143">
        <f t="shared" si="3"/>
        <v>0.3</v>
      </c>
      <c r="J27" s="143">
        <f t="shared" si="3"/>
        <v>0.2</v>
      </c>
    </row>
    <row r="28" spans="2:10" s="140" customFormat="1" ht="23.25" customHeight="1">
      <c r="B28" s="141" t="s">
        <v>124</v>
      </c>
      <c r="C28" s="145">
        <v>2690</v>
      </c>
      <c r="D28" s="145">
        <v>893</v>
      </c>
      <c r="E28" s="199">
        <f t="shared" si="1"/>
        <v>33.2</v>
      </c>
      <c r="F28" s="145">
        <f t="shared" si="0"/>
        <v>-1797</v>
      </c>
      <c r="H28" s="142">
        <f t="shared" si="2"/>
        <v>19.8</v>
      </c>
      <c r="I28" s="143">
        <f t="shared" si="3"/>
        <v>2.7</v>
      </c>
      <c r="J28" s="143">
        <f t="shared" si="3"/>
        <v>0.9</v>
      </c>
    </row>
    <row r="29" ht="12.75">
      <c r="E29" s="194"/>
    </row>
    <row r="30" ht="12.75">
      <c r="E30" s="194"/>
    </row>
    <row r="31" ht="12.75">
      <c r="E31" s="194"/>
    </row>
    <row r="32" ht="12.75">
      <c r="E32" s="194"/>
    </row>
    <row r="33" ht="12.75">
      <c r="E33" s="194"/>
    </row>
    <row r="34" ht="12.75">
      <c r="E34" s="194"/>
    </row>
    <row r="35" ht="12.75">
      <c r="E35" s="194"/>
    </row>
    <row r="36" ht="12.75">
      <c r="E36" s="194"/>
    </row>
    <row r="37" ht="12.75">
      <c r="E37" s="194"/>
    </row>
    <row r="38" ht="12.75">
      <c r="E38" s="194"/>
    </row>
    <row r="39" ht="12.75">
      <c r="E39" s="194"/>
    </row>
    <row r="40" ht="12.75">
      <c r="E40" s="194"/>
    </row>
    <row r="41" ht="12.75">
      <c r="E41" s="194"/>
    </row>
    <row r="42" ht="12.75">
      <c r="E42" s="194"/>
    </row>
    <row r="43" ht="12.75">
      <c r="E43" s="194"/>
    </row>
    <row r="44" ht="12.75">
      <c r="E44" s="194"/>
    </row>
    <row r="45" ht="12.75">
      <c r="E45" s="194"/>
    </row>
    <row r="46" ht="12.75">
      <c r="E46" s="194"/>
    </row>
    <row r="47" ht="12.75">
      <c r="E47" s="194"/>
    </row>
    <row r="48" ht="12.75">
      <c r="E48" s="194"/>
    </row>
    <row r="49" ht="12.75">
      <c r="E49" s="194"/>
    </row>
    <row r="50" ht="12.75">
      <c r="E50" s="194"/>
    </row>
    <row r="51" ht="12.75">
      <c r="E51" s="194"/>
    </row>
    <row r="52" ht="12.75">
      <c r="E52" s="194"/>
    </row>
    <row r="53" ht="12.75">
      <c r="E53" s="194"/>
    </row>
    <row r="54" ht="12.75">
      <c r="E54" s="194"/>
    </row>
    <row r="55" ht="12.75">
      <c r="E55" s="194"/>
    </row>
    <row r="56" ht="12.75">
      <c r="E56" s="194"/>
    </row>
    <row r="57" ht="12.75">
      <c r="E57" s="194"/>
    </row>
    <row r="58" ht="12.75">
      <c r="E58" s="194"/>
    </row>
    <row r="59" ht="12.75">
      <c r="E59" s="194"/>
    </row>
    <row r="60" ht="12.75">
      <c r="E60" s="194"/>
    </row>
    <row r="61" ht="12.75">
      <c r="E61" s="194"/>
    </row>
    <row r="62" ht="12.75">
      <c r="E62" s="194"/>
    </row>
    <row r="63" ht="12.75">
      <c r="E63" s="194"/>
    </row>
    <row r="64" ht="12.75">
      <c r="E64" s="194"/>
    </row>
    <row r="65" ht="12.75">
      <c r="E65" s="194"/>
    </row>
    <row r="66" ht="12.75">
      <c r="E66" s="194"/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">
      <selection activeCell="E19" sqref="E19"/>
    </sheetView>
  </sheetViews>
  <sheetFormatPr defaultColWidth="8.8515625" defaultRowHeight="15"/>
  <cols>
    <col min="1" max="1" width="45.57421875" style="68" customWidth="1"/>
    <col min="2" max="3" width="11.57421875" style="68" customWidth="1"/>
    <col min="4" max="4" width="14.28125" style="68" customWidth="1"/>
    <col min="5" max="5" width="15.28125" style="68" customWidth="1"/>
    <col min="6" max="8" width="8.8515625" style="68" customWidth="1"/>
    <col min="9" max="9" width="10.28125" style="68" customWidth="1"/>
    <col min="10" max="16384" width="8.8515625" style="68" customWidth="1"/>
  </cols>
  <sheetData>
    <row r="1" spans="1:5" s="63" customFormat="1" ht="41.25" customHeight="1">
      <c r="A1" s="221" t="s">
        <v>144</v>
      </c>
      <c r="B1" s="221"/>
      <c r="C1" s="221"/>
      <c r="D1" s="221"/>
      <c r="E1" s="221"/>
    </row>
    <row r="2" spans="1:5" s="63" customFormat="1" ht="21.75" customHeight="1">
      <c r="A2" s="222" t="s">
        <v>45</v>
      </c>
      <c r="B2" s="222"/>
      <c r="C2" s="222"/>
      <c r="D2" s="222"/>
      <c r="E2" s="222"/>
    </row>
    <row r="3" spans="1:5" s="65" customFormat="1" ht="12" customHeight="1" thickBot="1">
      <c r="A3" s="64"/>
      <c r="B3" s="64"/>
      <c r="C3" s="64"/>
      <c r="D3" s="64"/>
      <c r="E3" s="64"/>
    </row>
    <row r="4" spans="1:5" s="65" customFormat="1" ht="21" customHeight="1">
      <c r="A4" s="223"/>
      <c r="B4" s="206" t="s">
        <v>2</v>
      </c>
      <c r="C4" s="201" t="s">
        <v>3</v>
      </c>
      <c r="D4" s="203" t="s">
        <v>98</v>
      </c>
      <c r="E4" s="204"/>
    </row>
    <row r="5" spans="1:5" s="65" customFormat="1" ht="26.25" customHeight="1">
      <c r="A5" s="205"/>
      <c r="B5" s="207"/>
      <c r="C5" s="202"/>
      <c r="D5" s="148" t="s">
        <v>100</v>
      </c>
      <c r="E5" s="157" t="s">
        <v>5</v>
      </c>
    </row>
    <row r="6" spans="1:5" s="66" customFormat="1" ht="34.5" customHeight="1">
      <c r="A6" s="158" t="s">
        <v>46</v>
      </c>
      <c r="B6" s="159">
        <v>5689</v>
      </c>
      <c r="C6" s="160">
        <v>4501</v>
      </c>
      <c r="D6" s="161">
        <f>C6-B6</f>
        <v>-1188</v>
      </c>
      <c r="E6" s="162">
        <f>ROUND(C6/B6*100,1)</f>
        <v>79.1</v>
      </c>
    </row>
    <row r="7" spans="1:9" ht="39.75" customHeight="1">
      <c r="A7" s="163" t="s">
        <v>47</v>
      </c>
      <c r="B7" s="195">
        <v>50</v>
      </c>
      <c r="C7" s="195">
        <v>122</v>
      </c>
      <c r="D7" s="193">
        <f aca="true" t="shared" si="0" ref="D7:D25">C7-B7</f>
        <v>72</v>
      </c>
      <c r="E7" s="200">
        <f>ROUND(C7/B7*100,1)</f>
        <v>244</v>
      </c>
      <c r="F7" s="66"/>
      <c r="G7" s="67"/>
      <c r="I7" s="69"/>
    </row>
    <row r="8" spans="1:9" ht="44.25" customHeight="1">
      <c r="A8" s="163" t="s">
        <v>48</v>
      </c>
      <c r="B8" s="195">
        <v>0</v>
      </c>
      <c r="C8" s="195">
        <v>0</v>
      </c>
      <c r="D8" s="193">
        <f t="shared" si="0"/>
        <v>0</v>
      </c>
      <c r="E8" s="200" t="s">
        <v>126</v>
      </c>
      <c r="F8" s="66"/>
      <c r="G8" s="67"/>
      <c r="I8" s="69"/>
    </row>
    <row r="9" spans="1:9" s="70" customFormat="1" ht="27" customHeight="1">
      <c r="A9" s="163" t="s">
        <v>49</v>
      </c>
      <c r="B9" s="195">
        <v>126</v>
      </c>
      <c r="C9" s="195">
        <v>96</v>
      </c>
      <c r="D9" s="193">
        <f t="shared" si="0"/>
        <v>-30</v>
      </c>
      <c r="E9" s="200">
        <f aca="true" t="shared" si="1" ref="E9:E24">ROUND(C9/B9*100,1)</f>
        <v>76.2</v>
      </c>
      <c r="F9" s="66"/>
      <c r="G9" s="67"/>
      <c r="H9" s="68"/>
      <c r="I9" s="69"/>
    </row>
    <row r="10" spans="1:11" ht="43.5" customHeight="1">
      <c r="A10" s="163" t="s">
        <v>50</v>
      </c>
      <c r="B10" s="195">
        <v>422</v>
      </c>
      <c r="C10" s="195">
        <v>10</v>
      </c>
      <c r="D10" s="193">
        <f t="shared" si="0"/>
        <v>-412</v>
      </c>
      <c r="E10" s="200">
        <f t="shared" si="1"/>
        <v>2.4</v>
      </c>
      <c r="F10" s="66"/>
      <c r="G10" s="67"/>
      <c r="I10" s="69"/>
      <c r="K10" s="71"/>
    </row>
    <row r="11" spans="1:9" ht="42" customHeight="1">
      <c r="A11" s="163" t="s">
        <v>51</v>
      </c>
      <c r="B11" s="195">
        <v>24</v>
      </c>
      <c r="C11" s="195">
        <v>29</v>
      </c>
      <c r="D11" s="193">
        <f t="shared" si="0"/>
        <v>5</v>
      </c>
      <c r="E11" s="200">
        <f t="shared" si="1"/>
        <v>120.8</v>
      </c>
      <c r="F11" s="66"/>
      <c r="G11" s="67"/>
      <c r="I11" s="69"/>
    </row>
    <row r="12" spans="1:9" ht="19.5" customHeight="1">
      <c r="A12" s="163" t="s">
        <v>52</v>
      </c>
      <c r="B12" s="195">
        <v>12</v>
      </c>
      <c r="C12" s="195">
        <v>4</v>
      </c>
      <c r="D12" s="193">
        <f t="shared" si="0"/>
        <v>-8</v>
      </c>
      <c r="E12" s="200">
        <f t="shared" si="1"/>
        <v>33.3</v>
      </c>
      <c r="F12" s="66"/>
      <c r="G12" s="67"/>
      <c r="I12" s="149"/>
    </row>
    <row r="13" spans="1:9" ht="41.25" customHeight="1">
      <c r="A13" s="163" t="s">
        <v>53</v>
      </c>
      <c r="B13" s="195">
        <v>0</v>
      </c>
      <c r="C13" s="195">
        <v>1</v>
      </c>
      <c r="D13" s="193">
        <f t="shared" si="0"/>
        <v>1</v>
      </c>
      <c r="E13" s="200" t="s">
        <v>126</v>
      </c>
      <c r="F13" s="66"/>
      <c r="G13" s="67"/>
      <c r="I13" s="69"/>
    </row>
    <row r="14" spans="1:9" ht="41.25" customHeight="1">
      <c r="A14" s="163" t="s">
        <v>54</v>
      </c>
      <c r="B14" s="195">
        <v>40</v>
      </c>
      <c r="C14" s="195">
        <v>72</v>
      </c>
      <c r="D14" s="193">
        <f t="shared" si="0"/>
        <v>32</v>
      </c>
      <c r="E14" s="200">
        <f t="shared" si="1"/>
        <v>180</v>
      </c>
      <c r="F14" s="66"/>
      <c r="G14" s="67"/>
      <c r="I14" s="69"/>
    </row>
    <row r="15" spans="1:9" ht="42" customHeight="1">
      <c r="A15" s="163" t="s">
        <v>55</v>
      </c>
      <c r="B15" s="195">
        <v>0</v>
      </c>
      <c r="C15" s="195">
        <v>13</v>
      </c>
      <c r="D15" s="193">
        <f t="shared" si="0"/>
        <v>13</v>
      </c>
      <c r="E15" s="200" t="s">
        <v>126</v>
      </c>
      <c r="F15" s="66"/>
      <c r="G15" s="67"/>
      <c r="I15" s="69"/>
    </row>
    <row r="16" spans="1:9" ht="23.25" customHeight="1">
      <c r="A16" s="163" t="s">
        <v>56</v>
      </c>
      <c r="B16" s="195">
        <v>8</v>
      </c>
      <c r="C16" s="195">
        <v>22</v>
      </c>
      <c r="D16" s="193">
        <f t="shared" si="0"/>
        <v>14</v>
      </c>
      <c r="E16" s="200">
        <f t="shared" si="1"/>
        <v>275</v>
      </c>
      <c r="F16" s="66"/>
      <c r="G16" s="67"/>
      <c r="I16" s="69"/>
    </row>
    <row r="17" spans="1:9" ht="22.5" customHeight="1">
      <c r="A17" s="163" t="s">
        <v>57</v>
      </c>
      <c r="B17" s="195">
        <v>0</v>
      </c>
      <c r="C17" s="195">
        <v>0</v>
      </c>
      <c r="D17" s="193">
        <f t="shared" si="0"/>
        <v>0</v>
      </c>
      <c r="E17" s="200" t="s">
        <v>126</v>
      </c>
      <c r="F17" s="66"/>
      <c r="G17" s="67"/>
      <c r="I17" s="69"/>
    </row>
    <row r="18" spans="1:9" ht="22.5" customHeight="1">
      <c r="A18" s="163" t="s">
        <v>58</v>
      </c>
      <c r="B18" s="195">
        <v>65</v>
      </c>
      <c r="C18" s="195">
        <v>0</v>
      </c>
      <c r="D18" s="193">
        <f t="shared" si="0"/>
        <v>-65</v>
      </c>
      <c r="E18" s="200">
        <f t="shared" si="1"/>
        <v>0</v>
      </c>
      <c r="F18" s="66"/>
      <c r="G18" s="67"/>
      <c r="I18" s="69"/>
    </row>
    <row r="19" spans="1:9" ht="38.25" customHeight="1">
      <c r="A19" s="163" t="s">
        <v>59</v>
      </c>
      <c r="B19" s="195">
        <v>38</v>
      </c>
      <c r="C19" s="195">
        <v>209</v>
      </c>
      <c r="D19" s="193">
        <f t="shared" si="0"/>
        <v>171</v>
      </c>
      <c r="E19" s="199" t="s">
        <v>150</v>
      </c>
      <c r="F19" s="66"/>
      <c r="G19" s="67"/>
      <c r="I19" s="150"/>
    </row>
    <row r="20" spans="1:9" ht="35.25" customHeight="1">
      <c r="A20" s="163" t="s">
        <v>60</v>
      </c>
      <c r="B20" s="195">
        <v>89</v>
      </c>
      <c r="C20" s="195">
        <v>20</v>
      </c>
      <c r="D20" s="193">
        <f t="shared" si="0"/>
        <v>-69</v>
      </c>
      <c r="E20" s="200">
        <f t="shared" si="1"/>
        <v>22.5</v>
      </c>
      <c r="F20" s="66"/>
      <c r="G20" s="67"/>
      <c r="I20" s="69"/>
    </row>
    <row r="21" spans="1:9" ht="41.25" customHeight="1">
      <c r="A21" s="163" t="s">
        <v>61</v>
      </c>
      <c r="B21" s="195">
        <v>2935</v>
      </c>
      <c r="C21" s="195">
        <v>1734</v>
      </c>
      <c r="D21" s="193">
        <f t="shared" si="0"/>
        <v>-1201</v>
      </c>
      <c r="E21" s="200">
        <f t="shared" si="1"/>
        <v>59.1</v>
      </c>
      <c r="F21" s="66"/>
      <c r="G21" s="67"/>
      <c r="I21" s="69"/>
    </row>
    <row r="22" spans="1:9" ht="19.5" customHeight="1">
      <c r="A22" s="163" t="s">
        <v>62</v>
      </c>
      <c r="B22" s="195">
        <v>774</v>
      </c>
      <c r="C22" s="195">
        <v>1540</v>
      </c>
      <c r="D22" s="193">
        <f t="shared" si="0"/>
        <v>766</v>
      </c>
      <c r="E22" s="200">
        <f t="shared" si="1"/>
        <v>199</v>
      </c>
      <c r="F22" s="66"/>
      <c r="G22" s="67"/>
      <c r="I22" s="69"/>
    </row>
    <row r="23" spans="1:9" ht="39" customHeight="1">
      <c r="A23" s="163" t="s">
        <v>63</v>
      </c>
      <c r="B23" s="195">
        <v>1083</v>
      </c>
      <c r="C23" s="195">
        <v>600</v>
      </c>
      <c r="D23" s="193">
        <f t="shared" si="0"/>
        <v>-483</v>
      </c>
      <c r="E23" s="200">
        <f t="shared" si="1"/>
        <v>55.4</v>
      </c>
      <c r="F23" s="66"/>
      <c r="G23" s="67"/>
      <c r="I23" s="69"/>
    </row>
    <row r="24" spans="1:9" ht="38.25" customHeight="1">
      <c r="A24" s="163" t="s">
        <v>64</v>
      </c>
      <c r="B24" s="195">
        <v>23</v>
      </c>
      <c r="C24" s="195">
        <v>29</v>
      </c>
      <c r="D24" s="193">
        <f t="shared" si="0"/>
        <v>6</v>
      </c>
      <c r="E24" s="200">
        <f t="shared" si="1"/>
        <v>126.1</v>
      </c>
      <c r="F24" s="66"/>
      <c r="G24" s="67"/>
      <c r="I24" s="69"/>
    </row>
    <row r="25" spans="1:9" ht="22.5" customHeight="1" thickBot="1">
      <c r="A25" s="164" t="s">
        <v>65</v>
      </c>
      <c r="B25" s="196">
        <v>0</v>
      </c>
      <c r="C25" s="196">
        <v>0</v>
      </c>
      <c r="D25" s="193">
        <f t="shared" si="0"/>
        <v>0</v>
      </c>
      <c r="E25" s="200" t="s">
        <v>126</v>
      </c>
      <c r="F25" s="66"/>
      <c r="G25" s="67"/>
      <c r="I25" s="69"/>
    </row>
    <row r="26" spans="1:9" ht="15.75">
      <c r="A26" s="72"/>
      <c r="B26" s="72"/>
      <c r="C26" s="72"/>
      <c r="D26" s="72"/>
      <c r="E26" s="72"/>
      <c r="I26" s="69"/>
    </row>
    <row r="27" spans="1:5" ht="12.75">
      <c r="A27" s="72"/>
      <c r="B27" s="72"/>
      <c r="C27" s="72"/>
      <c r="D27" s="72"/>
      <c r="E27" s="7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8.8515625" defaultRowHeight="15"/>
  <cols>
    <col min="1" max="1" width="52.8515625" style="68" customWidth="1"/>
    <col min="2" max="2" width="21.28125" style="68" customWidth="1"/>
    <col min="3" max="4" width="22.00390625" style="68" customWidth="1"/>
    <col min="5" max="5" width="21.57421875" style="68" customWidth="1"/>
    <col min="6" max="6" width="8.8515625" style="68" customWidth="1"/>
    <col min="7" max="7" width="10.8515625" style="68" bestFit="1" customWidth="1"/>
    <col min="8" max="16384" width="8.8515625" style="68" customWidth="1"/>
  </cols>
  <sheetData>
    <row r="1" spans="1:5" s="63" customFormat="1" ht="49.5" customHeight="1">
      <c r="A1" s="254" t="s">
        <v>145</v>
      </c>
      <c r="B1" s="254"/>
      <c r="C1" s="254"/>
      <c r="D1" s="254"/>
      <c r="E1" s="254"/>
    </row>
    <row r="2" spans="1:5" s="63" customFormat="1" ht="20.25" customHeight="1">
      <c r="A2" s="255" t="s">
        <v>66</v>
      </c>
      <c r="B2" s="255"/>
      <c r="C2" s="255"/>
      <c r="D2" s="255"/>
      <c r="E2" s="255"/>
    </row>
    <row r="3" spans="1:5" s="63" customFormat="1" ht="17.25" customHeight="1" thickBot="1">
      <c r="A3" s="147"/>
      <c r="B3" s="147"/>
      <c r="C3" s="147"/>
      <c r="D3" s="147"/>
      <c r="E3" s="147"/>
    </row>
    <row r="4" spans="1:5" s="65" customFormat="1" ht="25.5" customHeight="1">
      <c r="A4" s="256"/>
      <c r="B4" s="258" t="s">
        <v>2</v>
      </c>
      <c r="C4" s="258" t="s">
        <v>3</v>
      </c>
      <c r="D4" s="258" t="s">
        <v>98</v>
      </c>
      <c r="E4" s="260"/>
    </row>
    <row r="5" spans="1:5" s="65" customFormat="1" ht="37.5" customHeight="1">
      <c r="A5" s="257"/>
      <c r="B5" s="259"/>
      <c r="C5" s="259"/>
      <c r="D5" s="151" t="s">
        <v>100</v>
      </c>
      <c r="E5" s="152" t="s">
        <v>5</v>
      </c>
    </row>
    <row r="6" spans="1:7" s="74" customFormat="1" ht="34.5" customHeight="1">
      <c r="A6" s="153" t="s">
        <v>46</v>
      </c>
      <c r="B6" s="73">
        <v>5689</v>
      </c>
      <c r="C6" s="73">
        <v>4501</v>
      </c>
      <c r="D6" s="73">
        <f>C6-B6</f>
        <v>-1188</v>
      </c>
      <c r="E6" s="154">
        <f>ROUND(C6/B6*100,1)</f>
        <v>79.1</v>
      </c>
      <c r="G6" s="75"/>
    </row>
    <row r="7" spans="1:11" ht="51" customHeight="1">
      <c r="A7" s="155" t="s">
        <v>67</v>
      </c>
      <c r="B7" s="197">
        <v>1620</v>
      </c>
      <c r="C7" s="197">
        <v>829</v>
      </c>
      <c r="D7" s="76">
        <f aca="true" t="shared" si="0" ref="D7:D15">C7-B7</f>
        <v>-791</v>
      </c>
      <c r="E7" s="199">
        <f>ROUND(C7/B7*100,1)</f>
        <v>51.2</v>
      </c>
      <c r="G7" s="75"/>
      <c r="H7" s="77"/>
      <c r="K7" s="77"/>
    </row>
    <row r="8" spans="1:11" ht="35.25" customHeight="1">
      <c r="A8" s="155" t="s">
        <v>68</v>
      </c>
      <c r="B8" s="197">
        <v>1181</v>
      </c>
      <c r="C8" s="197">
        <v>1267</v>
      </c>
      <c r="D8" s="76">
        <f t="shared" si="0"/>
        <v>86</v>
      </c>
      <c r="E8" s="199">
        <f aca="true" t="shared" si="1" ref="E8:E15">ROUND(C8/B8*100,1)</f>
        <v>107.3</v>
      </c>
      <c r="G8" s="75"/>
      <c r="H8" s="77"/>
      <c r="K8" s="77"/>
    </row>
    <row r="9" spans="1:11" s="70" customFormat="1" ht="25.5" customHeight="1">
      <c r="A9" s="155" t="s">
        <v>69</v>
      </c>
      <c r="B9" s="197">
        <v>1273</v>
      </c>
      <c r="C9" s="197">
        <v>700</v>
      </c>
      <c r="D9" s="76">
        <f t="shared" si="0"/>
        <v>-573</v>
      </c>
      <c r="E9" s="199">
        <f t="shared" si="1"/>
        <v>55</v>
      </c>
      <c r="F9" s="68"/>
      <c r="G9" s="75"/>
      <c r="H9" s="77"/>
      <c r="I9" s="68"/>
      <c r="K9" s="77"/>
    </row>
    <row r="10" spans="1:11" ht="36.75" customHeight="1">
      <c r="A10" s="155" t="s">
        <v>70</v>
      </c>
      <c r="B10" s="197">
        <v>135</v>
      </c>
      <c r="C10" s="197">
        <v>114</v>
      </c>
      <c r="D10" s="76">
        <f t="shared" si="0"/>
        <v>-21</v>
      </c>
      <c r="E10" s="199">
        <f t="shared" si="1"/>
        <v>84.4</v>
      </c>
      <c r="G10" s="75"/>
      <c r="H10" s="77"/>
      <c r="K10" s="77"/>
    </row>
    <row r="11" spans="1:11" ht="28.5" customHeight="1">
      <c r="A11" s="155" t="s">
        <v>71</v>
      </c>
      <c r="B11" s="197">
        <v>340</v>
      </c>
      <c r="C11" s="197">
        <v>405</v>
      </c>
      <c r="D11" s="76">
        <f t="shared" si="0"/>
        <v>65</v>
      </c>
      <c r="E11" s="199">
        <f t="shared" si="1"/>
        <v>119.1</v>
      </c>
      <c r="G11" s="75"/>
      <c r="H11" s="77"/>
      <c r="K11" s="77"/>
    </row>
    <row r="12" spans="1:11" ht="59.25" customHeight="1">
      <c r="A12" s="155" t="s">
        <v>72</v>
      </c>
      <c r="B12" s="197">
        <v>8</v>
      </c>
      <c r="C12" s="197">
        <v>79</v>
      </c>
      <c r="D12" s="76">
        <f t="shared" si="0"/>
        <v>71</v>
      </c>
      <c r="E12" s="199" t="s">
        <v>149</v>
      </c>
      <c r="G12" s="75"/>
      <c r="H12" s="77"/>
      <c r="K12" s="77"/>
    </row>
    <row r="13" spans="1:18" ht="30.75" customHeight="1">
      <c r="A13" s="155" t="s">
        <v>73</v>
      </c>
      <c r="B13" s="197">
        <v>474</v>
      </c>
      <c r="C13" s="197">
        <v>115</v>
      </c>
      <c r="D13" s="76">
        <f t="shared" si="0"/>
        <v>-359</v>
      </c>
      <c r="E13" s="199">
        <f t="shared" si="1"/>
        <v>24.3</v>
      </c>
      <c r="G13" s="75"/>
      <c r="H13" s="77"/>
      <c r="K13" s="77"/>
      <c r="R13" s="78"/>
    </row>
    <row r="14" spans="1:18" ht="75" customHeight="1">
      <c r="A14" s="155" t="s">
        <v>74</v>
      </c>
      <c r="B14" s="197">
        <v>230</v>
      </c>
      <c r="C14" s="197">
        <v>266</v>
      </c>
      <c r="D14" s="76">
        <f t="shared" si="0"/>
        <v>36</v>
      </c>
      <c r="E14" s="199">
        <f t="shared" si="1"/>
        <v>115.7</v>
      </c>
      <c r="G14" s="75"/>
      <c r="H14" s="77"/>
      <c r="K14" s="77"/>
      <c r="R14" s="78"/>
    </row>
    <row r="15" spans="1:18" ht="33" customHeight="1" thickBot="1">
      <c r="A15" s="156" t="s">
        <v>75</v>
      </c>
      <c r="B15" s="198">
        <v>428</v>
      </c>
      <c r="C15" s="198">
        <v>726</v>
      </c>
      <c r="D15" s="76">
        <f t="shared" si="0"/>
        <v>298</v>
      </c>
      <c r="E15" s="199">
        <f t="shared" si="1"/>
        <v>169.6</v>
      </c>
      <c r="G15" s="75"/>
      <c r="H15" s="77"/>
      <c r="K15" s="77"/>
      <c r="R15" s="78"/>
    </row>
    <row r="16" spans="1:18" ht="12.75">
      <c r="A16" s="72"/>
      <c r="B16" s="72"/>
      <c r="C16" s="72"/>
      <c r="D16" s="72"/>
      <c r="R16" s="78"/>
    </row>
    <row r="17" spans="1:18" ht="12.75">
      <c r="A17" s="72"/>
      <c r="B17" s="72"/>
      <c r="C17" s="72"/>
      <c r="D17" s="72"/>
      <c r="R17" s="78"/>
    </row>
    <row r="18" ht="12.75">
      <c r="R18" s="78"/>
    </row>
    <row r="19" ht="12.75">
      <c r="R19" s="78"/>
    </row>
    <row r="20" ht="12.75">
      <c r="R20" s="78"/>
    </row>
    <row r="21" ht="12.75">
      <c r="R21" s="7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Q8" sqref="Q8"/>
      <selection pane="topRight" activeCell="Q8" sqref="Q8"/>
      <selection pane="bottomLeft" activeCell="Q8" sqref="Q8"/>
      <selection pane="bottomRight" activeCell="L18" sqref="L18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10.2812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71" t="s">
        <v>0</v>
      </c>
      <c r="B1" s="271"/>
      <c r="C1" s="271"/>
      <c r="D1" s="271"/>
      <c r="E1" s="271"/>
    </row>
    <row r="2" spans="1:5" ht="27" customHeight="1">
      <c r="A2" s="272" t="s">
        <v>146</v>
      </c>
      <c r="B2" s="272"/>
      <c r="C2" s="272"/>
      <c r="D2" s="272"/>
      <c r="E2" s="272"/>
    </row>
    <row r="3" spans="1:6" ht="18" customHeight="1">
      <c r="A3" s="268" t="s">
        <v>1</v>
      </c>
      <c r="B3" s="268" t="s">
        <v>2</v>
      </c>
      <c r="C3" s="268" t="s">
        <v>3</v>
      </c>
      <c r="D3" s="273" t="s">
        <v>4</v>
      </c>
      <c r="E3" s="273"/>
      <c r="F3" s="2"/>
    </row>
    <row r="4" spans="1:6" ht="50.25" customHeight="1">
      <c r="A4" s="268"/>
      <c r="B4" s="268"/>
      <c r="C4" s="268"/>
      <c r="D4" s="62" t="s">
        <v>5</v>
      </c>
      <c r="E4" s="80" t="s">
        <v>138</v>
      </c>
      <c r="F4" s="2"/>
    </row>
    <row r="5" spans="1:6" ht="21" customHeight="1">
      <c r="A5" s="81" t="s">
        <v>127</v>
      </c>
      <c r="B5" s="215">
        <v>29129</v>
      </c>
      <c r="C5" s="215">
        <v>24859</v>
      </c>
      <c r="D5" s="217">
        <f>ROUND(C5/B5*100,1)</f>
        <v>85.3</v>
      </c>
      <c r="E5" s="218">
        <f aca="true" t="shared" si="0" ref="E5:E18">C5-B5</f>
        <v>-4270</v>
      </c>
      <c r="F5" s="1" t="s">
        <v>6</v>
      </c>
    </row>
    <row r="6" spans="1:5" ht="15.75">
      <c r="A6" s="82" t="s">
        <v>7</v>
      </c>
      <c r="B6" s="211">
        <v>13902</v>
      </c>
      <c r="C6" s="211">
        <v>13659</v>
      </c>
      <c r="D6" s="212">
        <f>ROUND(C6/B6*100,1)</f>
        <v>98.3</v>
      </c>
      <c r="E6" s="213">
        <f t="shared" si="0"/>
        <v>-243</v>
      </c>
    </row>
    <row r="7" spans="1:7" ht="33" customHeight="1">
      <c r="A7" s="81" t="s">
        <v>128</v>
      </c>
      <c r="B7" s="215">
        <v>17068</v>
      </c>
      <c r="C7" s="216">
        <v>18949</v>
      </c>
      <c r="D7" s="217">
        <f>ROUND(C7/B7*100,1)</f>
        <v>111</v>
      </c>
      <c r="E7" s="218">
        <f t="shared" si="0"/>
        <v>1881</v>
      </c>
      <c r="F7" s="3"/>
      <c r="G7" s="4"/>
    </row>
    <row r="8" spans="1:7" ht="31.5">
      <c r="A8" s="83" t="s">
        <v>129</v>
      </c>
      <c r="B8" s="211">
        <v>6803</v>
      </c>
      <c r="C8" s="214">
        <v>9406</v>
      </c>
      <c r="D8" s="217">
        <f>ROUND(C8/B8*100,1)</f>
        <v>138.3</v>
      </c>
      <c r="E8" s="218">
        <f t="shared" si="0"/>
        <v>2603</v>
      </c>
      <c r="F8" s="3"/>
      <c r="G8" s="4"/>
    </row>
    <row r="9" spans="1:7" ht="33" customHeight="1">
      <c r="A9" s="84" t="s">
        <v>8</v>
      </c>
      <c r="B9" s="219">
        <v>39.9</v>
      </c>
      <c r="C9" s="219">
        <v>49.6</v>
      </c>
      <c r="D9" s="264" t="s">
        <v>157</v>
      </c>
      <c r="E9" s="265"/>
      <c r="F9" s="5"/>
      <c r="G9" s="4"/>
    </row>
    <row r="10" spans="1:7" ht="33" customHeight="1">
      <c r="A10" s="82" t="s">
        <v>103</v>
      </c>
      <c r="B10" s="211">
        <v>169</v>
      </c>
      <c r="C10" s="211">
        <v>40</v>
      </c>
      <c r="D10" s="212">
        <f aca="true" t="shared" si="1" ref="D10:D19">ROUND(C10/B10*100,1)</f>
        <v>23.7</v>
      </c>
      <c r="E10" s="213">
        <f t="shared" si="0"/>
        <v>-129</v>
      </c>
      <c r="F10" s="5"/>
      <c r="G10" s="4"/>
    </row>
    <row r="11" spans="1:7" ht="36" customHeight="1">
      <c r="A11" s="82" t="s">
        <v>104</v>
      </c>
      <c r="B11" s="211">
        <v>304</v>
      </c>
      <c r="C11" s="211">
        <v>370</v>
      </c>
      <c r="D11" s="212">
        <f t="shared" si="1"/>
        <v>121.7</v>
      </c>
      <c r="E11" s="213">
        <f t="shared" si="0"/>
        <v>66</v>
      </c>
      <c r="F11" s="5"/>
      <c r="G11" s="4"/>
    </row>
    <row r="12" spans="1:5" ht="33" customHeight="1">
      <c r="A12" s="82" t="s">
        <v>130</v>
      </c>
      <c r="B12" s="214">
        <v>4340</v>
      </c>
      <c r="C12" s="211">
        <v>4552</v>
      </c>
      <c r="D12" s="212">
        <f t="shared" si="1"/>
        <v>104.9</v>
      </c>
      <c r="E12" s="213">
        <f t="shared" si="0"/>
        <v>212</v>
      </c>
    </row>
    <row r="13" spans="1:5" ht="16.5" customHeight="1">
      <c r="A13" s="82" t="s">
        <v>131</v>
      </c>
      <c r="B13" s="214">
        <v>1542</v>
      </c>
      <c r="C13" s="211">
        <v>2363</v>
      </c>
      <c r="D13" s="212">
        <f t="shared" si="1"/>
        <v>153.2</v>
      </c>
      <c r="E13" s="213">
        <f t="shared" si="0"/>
        <v>821</v>
      </c>
    </row>
    <row r="14" spans="1:5" ht="17.25" customHeight="1">
      <c r="A14" s="82" t="s">
        <v>132</v>
      </c>
      <c r="B14" s="214">
        <v>30</v>
      </c>
      <c r="C14" s="211">
        <v>17</v>
      </c>
      <c r="D14" s="212">
        <f t="shared" si="1"/>
        <v>56.7</v>
      </c>
      <c r="E14" s="213">
        <f t="shared" si="0"/>
        <v>-13</v>
      </c>
    </row>
    <row r="15" spans="1:6" ht="33.75" customHeight="1">
      <c r="A15" s="81" t="s">
        <v>133</v>
      </c>
      <c r="B15" s="216">
        <v>5426</v>
      </c>
      <c r="C15" s="226">
        <v>4413</v>
      </c>
      <c r="D15" s="212">
        <f t="shared" si="1"/>
        <v>81.3</v>
      </c>
      <c r="E15" s="213">
        <f t="shared" si="0"/>
        <v>-1013</v>
      </c>
      <c r="F15" s="6"/>
    </row>
    <row r="16" spans="1:6" ht="31.5">
      <c r="A16" s="82" t="s">
        <v>134</v>
      </c>
      <c r="B16" s="211">
        <v>4135</v>
      </c>
      <c r="C16" s="211">
        <v>4299</v>
      </c>
      <c r="D16" s="212">
        <f t="shared" si="1"/>
        <v>104</v>
      </c>
      <c r="E16" s="213">
        <f t="shared" si="0"/>
        <v>164</v>
      </c>
      <c r="F16" s="7"/>
    </row>
    <row r="17" spans="1:11" ht="15.75">
      <c r="A17" s="81" t="s">
        <v>28</v>
      </c>
      <c r="B17" s="216">
        <v>18914</v>
      </c>
      <c r="C17" s="216">
        <v>20233</v>
      </c>
      <c r="D17" s="212">
        <f t="shared" si="1"/>
        <v>107</v>
      </c>
      <c r="E17" s="213">
        <f t="shared" si="0"/>
        <v>1319</v>
      </c>
      <c r="F17" s="7"/>
      <c r="K17" s="8"/>
    </row>
    <row r="18" spans="1:6" ht="16.5" customHeight="1">
      <c r="A18" s="82" t="s">
        <v>7</v>
      </c>
      <c r="B18" s="214">
        <v>18473</v>
      </c>
      <c r="C18" s="214">
        <v>19831</v>
      </c>
      <c r="D18" s="212">
        <f t="shared" si="1"/>
        <v>107.4</v>
      </c>
      <c r="E18" s="213">
        <f t="shared" si="0"/>
        <v>1358</v>
      </c>
      <c r="F18" s="7"/>
    </row>
    <row r="19" spans="1:6" ht="37.5" customHeight="1">
      <c r="A19" s="81" t="s">
        <v>155</v>
      </c>
      <c r="B19" s="216">
        <v>1692</v>
      </c>
      <c r="C19" s="215">
        <v>1847</v>
      </c>
      <c r="D19" s="212">
        <f t="shared" si="1"/>
        <v>109.2</v>
      </c>
      <c r="E19" s="229">
        <v>155</v>
      </c>
      <c r="F19" s="7"/>
    </row>
    <row r="20" spans="1:5" ht="9" customHeight="1">
      <c r="A20" s="266" t="s">
        <v>147</v>
      </c>
      <c r="B20" s="266"/>
      <c r="C20" s="266"/>
      <c r="D20" s="266"/>
      <c r="E20" s="266"/>
    </row>
    <row r="21" spans="1:5" ht="21.75" customHeight="1">
      <c r="A21" s="267"/>
      <c r="B21" s="267"/>
      <c r="C21" s="267"/>
      <c r="D21" s="267"/>
      <c r="E21" s="267"/>
    </row>
    <row r="22" spans="1:5" ht="12.75" customHeight="1">
      <c r="A22" s="268" t="s">
        <v>1</v>
      </c>
      <c r="B22" s="268" t="s">
        <v>9</v>
      </c>
      <c r="C22" s="268" t="s">
        <v>10</v>
      </c>
      <c r="D22" s="269" t="s">
        <v>4</v>
      </c>
      <c r="E22" s="270"/>
    </row>
    <row r="23" spans="1:5" ht="48.75" customHeight="1">
      <c r="A23" s="268"/>
      <c r="B23" s="268"/>
      <c r="C23" s="268"/>
      <c r="D23" s="62" t="s">
        <v>5</v>
      </c>
      <c r="E23" s="79" t="s">
        <v>139</v>
      </c>
    </row>
    <row r="24" spans="1:8" ht="26.25" customHeight="1">
      <c r="A24" s="81" t="s">
        <v>127</v>
      </c>
      <c r="B24" s="216">
        <v>7493</v>
      </c>
      <c r="C24" s="215">
        <v>6722</v>
      </c>
      <c r="D24" s="217">
        <f>ROUND(C24/B24*100,1)</f>
        <v>89.7</v>
      </c>
      <c r="E24" s="218">
        <f>C24-B24</f>
        <v>-771</v>
      </c>
      <c r="G24" s="9"/>
      <c r="H24" s="9"/>
    </row>
    <row r="25" spans="1:5" ht="31.5">
      <c r="A25" s="81" t="s">
        <v>135</v>
      </c>
      <c r="B25" s="216">
        <v>5710</v>
      </c>
      <c r="C25" s="215">
        <v>5029</v>
      </c>
      <c r="D25" s="217">
        <f>ROUND(C25/B25*100,1)</f>
        <v>88.1</v>
      </c>
      <c r="E25" s="218">
        <f>C25-B25</f>
        <v>-681</v>
      </c>
    </row>
    <row r="26" spans="1:5" ht="24" customHeight="1">
      <c r="A26" s="81" t="s">
        <v>136</v>
      </c>
      <c r="B26" s="215">
        <v>1119</v>
      </c>
      <c r="C26" s="215">
        <v>1075</v>
      </c>
      <c r="D26" s="217">
        <f>ROUND(C26/B26*100,1)</f>
        <v>96.1</v>
      </c>
      <c r="E26" s="218">
        <f>C26-B26</f>
        <v>-44</v>
      </c>
    </row>
    <row r="27" spans="1:5" ht="34.5" customHeight="1">
      <c r="A27" s="81" t="s">
        <v>137</v>
      </c>
      <c r="B27" s="215" t="s">
        <v>11</v>
      </c>
      <c r="C27" s="215">
        <v>1588</v>
      </c>
      <c r="D27" s="217" t="s">
        <v>11</v>
      </c>
      <c r="E27" s="218" t="s">
        <v>11</v>
      </c>
    </row>
    <row r="28" spans="1:10" ht="24.75" customHeight="1">
      <c r="A28" s="85" t="s">
        <v>12</v>
      </c>
      <c r="B28" s="215">
        <v>2201.16</v>
      </c>
      <c r="C28" s="215">
        <v>3765.57</v>
      </c>
      <c r="D28" s="227">
        <f>ROUND(C28/B28*100,1)</f>
        <v>171.1</v>
      </c>
      <c r="E28" s="228" t="s">
        <v>158</v>
      </c>
      <c r="F28" s="7"/>
      <c r="G28" s="7"/>
      <c r="I28" s="7"/>
      <c r="J28" s="10"/>
    </row>
    <row r="29" spans="1:5" ht="24.75" customHeight="1">
      <c r="A29" s="81" t="s">
        <v>13</v>
      </c>
      <c r="B29" s="215">
        <f>B24/B26</f>
        <v>6.696157283288651</v>
      </c>
      <c r="C29" s="215">
        <f>C24/C26</f>
        <v>6.253023255813954</v>
      </c>
      <c r="D29" s="261" t="s">
        <v>159</v>
      </c>
      <c r="E29" s="262"/>
    </row>
    <row r="30" spans="1:5" ht="33" customHeight="1">
      <c r="A30" s="263"/>
      <c r="B30" s="263"/>
      <c r="C30" s="263"/>
      <c r="D30" s="263"/>
      <c r="E30" s="263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37"/>
  <sheetViews>
    <sheetView tabSelected="1" view="pageBreakPreview" zoomScale="75" zoomScaleNormal="75" zoomScaleSheetLayoutView="75" zoomScalePageLayoutView="0" workbookViewId="0" topLeftCell="A1">
      <pane xSplit="1" ySplit="8" topLeftCell="T9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U10" sqref="AU10:AU29"/>
    </sheetView>
  </sheetViews>
  <sheetFormatPr defaultColWidth="9.140625" defaultRowHeight="15"/>
  <cols>
    <col min="1" max="1" width="18.7109375" style="14" customWidth="1"/>
    <col min="2" max="3" width="8.8515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7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5" width="6.8515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6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8515625" style="14" customWidth="1"/>
    <col min="29" max="29" width="8.28125" style="14" customWidth="1"/>
    <col min="30" max="30" width="7.57421875" style="14" customWidth="1"/>
    <col min="31" max="31" width="7.8515625" style="14" customWidth="1"/>
    <col min="32" max="32" width="6.421875" style="14" customWidth="1"/>
    <col min="33" max="33" width="7.57421875" style="14" customWidth="1"/>
    <col min="34" max="34" width="8.421875" style="14" customWidth="1"/>
    <col min="35" max="35" width="7.421875" style="14" customWidth="1"/>
    <col min="36" max="36" width="9.57421875" style="14" customWidth="1"/>
    <col min="37" max="39" width="6.7109375" style="14" customWidth="1"/>
    <col min="40" max="40" width="9.421875" style="14" customWidth="1"/>
    <col min="41" max="41" width="6.57421875" style="14" customWidth="1"/>
    <col min="42" max="43" width="6.7109375" style="14" customWidth="1"/>
    <col min="44" max="44" width="7.421875" style="14" customWidth="1"/>
    <col min="45" max="45" width="6.00390625" style="14" customWidth="1"/>
    <col min="46" max="46" width="7.28125" style="14" customWidth="1"/>
    <col min="47" max="47" width="8.140625" style="14" customWidth="1"/>
    <col min="48" max="48" width="9.57421875" style="14" customWidth="1"/>
    <col min="49" max="49" width="7.421875" style="14" customWidth="1"/>
    <col min="50" max="50" width="8.57421875" style="14" customWidth="1"/>
    <col min="51" max="51" width="9.421875" style="14" customWidth="1"/>
    <col min="52" max="52" width="7.28125" style="14" customWidth="1"/>
    <col min="53" max="53" width="7.421875" style="14" customWidth="1"/>
    <col min="54" max="57" width="7.421875" style="14" hidden="1" customWidth="1"/>
    <col min="58" max="58" width="10.00390625" style="14" customWidth="1"/>
    <col min="59" max="59" width="10.7109375" style="14" customWidth="1"/>
    <col min="60" max="60" width="7.421875" style="14" customWidth="1"/>
    <col min="61" max="61" width="7.7109375" style="14" customWidth="1"/>
    <col min="62" max="62" width="10.28125" style="14" customWidth="1"/>
    <col min="63" max="63" width="9.7109375" style="14" customWidth="1"/>
    <col min="64" max="64" width="6.7109375" style="14" customWidth="1"/>
    <col min="65" max="65" width="8.140625" style="14" customWidth="1"/>
    <col min="66" max="66" width="8.421875" style="14" customWidth="1"/>
    <col min="67" max="67" width="8.57421875" style="14" customWidth="1"/>
    <col min="68" max="68" width="6.00390625" style="14" customWidth="1"/>
    <col min="69" max="69" width="7.57421875" style="14" customWidth="1"/>
    <col min="70" max="70" width="8.00390625" style="14" customWidth="1"/>
    <col min="71" max="71" width="7.7109375" style="14" customWidth="1"/>
    <col min="72" max="72" width="6.421875" style="14" customWidth="1"/>
    <col min="73" max="73" width="7.8515625" style="14" customWidth="1"/>
    <col min="74" max="76" width="9.57421875" style="14" customWidth="1"/>
    <col min="77" max="81" width="10.28125" style="14" customWidth="1"/>
    <col min="82" max="83" width="9.57421875" style="14" customWidth="1"/>
    <col min="84" max="87" width="8.7109375" style="14" customWidth="1"/>
    <col min="88" max="88" width="6.57421875" style="14" customWidth="1"/>
    <col min="89" max="89" width="9.28125" style="14" customWidth="1"/>
    <col min="90" max="16384" width="9.140625" style="14" customWidth="1"/>
  </cols>
  <sheetData>
    <row r="1" spans="1:88" ht="21.75" customHeight="1">
      <c r="A1" s="11"/>
      <c r="B1" s="314" t="s">
        <v>14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N1" s="15"/>
      <c r="BP1" s="15"/>
      <c r="BQ1" s="15"/>
      <c r="BS1" s="16"/>
      <c r="BX1" s="16"/>
      <c r="BY1" s="16"/>
      <c r="CJ1" s="16"/>
    </row>
    <row r="2" spans="1:86" ht="21.75" customHeight="1" thickBot="1">
      <c r="A2" s="17"/>
      <c r="B2" s="315" t="s">
        <v>148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20"/>
      <c r="BS2" s="16" t="s">
        <v>15</v>
      </c>
      <c r="BV2" s="16"/>
      <c r="CH2" s="16" t="s">
        <v>15</v>
      </c>
    </row>
    <row r="3" spans="1:88" ht="11.25" customHeight="1">
      <c r="A3" s="318"/>
      <c r="B3" s="298" t="s">
        <v>16</v>
      </c>
      <c r="C3" s="298"/>
      <c r="D3" s="298"/>
      <c r="E3" s="298"/>
      <c r="F3" s="286" t="s">
        <v>17</v>
      </c>
      <c r="G3" s="287"/>
      <c r="H3" s="287"/>
      <c r="I3" s="288"/>
      <c r="J3" s="286" t="s">
        <v>18</v>
      </c>
      <c r="K3" s="287"/>
      <c r="L3" s="287"/>
      <c r="M3" s="288"/>
      <c r="N3" s="300" t="s">
        <v>19</v>
      </c>
      <c r="O3" s="301"/>
      <c r="P3" s="301"/>
      <c r="Q3" s="302"/>
      <c r="R3" s="286" t="s">
        <v>20</v>
      </c>
      <c r="S3" s="287"/>
      <c r="T3" s="287"/>
      <c r="U3" s="288"/>
      <c r="V3" s="286" t="s">
        <v>21</v>
      </c>
      <c r="W3" s="287"/>
      <c r="X3" s="287"/>
      <c r="Y3" s="288"/>
      <c r="Z3" s="286" t="s">
        <v>22</v>
      </c>
      <c r="AA3" s="287"/>
      <c r="AB3" s="287"/>
      <c r="AC3" s="288"/>
      <c r="AD3" s="295" t="s">
        <v>23</v>
      </c>
      <c r="AE3" s="296"/>
      <c r="AF3" s="296"/>
      <c r="AG3" s="297"/>
      <c r="AH3" s="298" t="s">
        <v>24</v>
      </c>
      <c r="AI3" s="298"/>
      <c r="AJ3" s="298"/>
      <c r="AK3" s="298"/>
      <c r="AL3" s="295" t="s">
        <v>25</v>
      </c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7"/>
      <c r="AX3" s="286" t="s">
        <v>26</v>
      </c>
      <c r="AY3" s="287"/>
      <c r="AZ3" s="287"/>
      <c r="BA3" s="288"/>
      <c r="BB3" s="21"/>
      <c r="BC3" s="22"/>
      <c r="BD3" s="22"/>
      <c r="BE3" s="22"/>
      <c r="BF3" s="313" t="s">
        <v>27</v>
      </c>
      <c r="BG3" s="313"/>
      <c r="BH3" s="313"/>
      <c r="BI3" s="313"/>
      <c r="BJ3" s="298" t="s">
        <v>28</v>
      </c>
      <c r="BK3" s="298"/>
      <c r="BL3" s="298"/>
      <c r="BM3" s="298"/>
      <c r="BN3" s="286" t="s">
        <v>29</v>
      </c>
      <c r="BO3" s="287"/>
      <c r="BP3" s="287"/>
      <c r="BQ3" s="288"/>
      <c r="BR3" s="298" t="s">
        <v>30</v>
      </c>
      <c r="BS3" s="298"/>
      <c r="BT3" s="298"/>
      <c r="BU3" s="298"/>
      <c r="BV3" s="300" t="s">
        <v>156</v>
      </c>
      <c r="BW3" s="301"/>
      <c r="BX3" s="302"/>
      <c r="BY3" s="286" t="s">
        <v>31</v>
      </c>
      <c r="BZ3" s="287"/>
      <c r="CA3" s="287"/>
      <c r="CB3" s="287"/>
      <c r="CC3" s="288"/>
      <c r="CD3" s="286" t="s">
        <v>12</v>
      </c>
      <c r="CE3" s="287"/>
      <c r="CF3" s="288"/>
      <c r="CG3" s="298" t="s">
        <v>32</v>
      </c>
      <c r="CH3" s="298"/>
      <c r="CI3" s="298"/>
      <c r="CJ3" s="23"/>
    </row>
    <row r="4" spans="1:88" ht="38.25" customHeight="1">
      <c r="A4" s="319"/>
      <c r="B4" s="298"/>
      <c r="C4" s="298"/>
      <c r="D4" s="298"/>
      <c r="E4" s="298"/>
      <c r="F4" s="289"/>
      <c r="G4" s="290"/>
      <c r="H4" s="290"/>
      <c r="I4" s="291"/>
      <c r="J4" s="289"/>
      <c r="K4" s="290"/>
      <c r="L4" s="290"/>
      <c r="M4" s="291"/>
      <c r="N4" s="303"/>
      <c r="O4" s="304"/>
      <c r="P4" s="304"/>
      <c r="Q4" s="305"/>
      <c r="R4" s="289"/>
      <c r="S4" s="290"/>
      <c r="T4" s="290"/>
      <c r="U4" s="291"/>
      <c r="V4" s="289"/>
      <c r="W4" s="290"/>
      <c r="X4" s="290"/>
      <c r="Y4" s="291"/>
      <c r="Z4" s="289"/>
      <c r="AA4" s="290"/>
      <c r="AB4" s="290"/>
      <c r="AC4" s="291"/>
      <c r="AD4" s="297" t="s">
        <v>33</v>
      </c>
      <c r="AE4" s="298"/>
      <c r="AF4" s="298"/>
      <c r="AG4" s="298"/>
      <c r="AH4" s="298"/>
      <c r="AI4" s="298"/>
      <c r="AJ4" s="298"/>
      <c r="AK4" s="298"/>
      <c r="AL4" s="298" t="s">
        <v>34</v>
      </c>
      <c r="AM4" s="298"/>
      <c r="AN4" s="298"/>
      <c r="AO4" s="298"/>
      <c r="AP4" s="298" t="s">
        <v>35</v>
      </c>
      <c r="AQ4" s="298"/>
      <c r="AR4" s="298"/>
      <c r="AS4" s="298"/>
      <c r="AT4" s="298" t="s">
        <v>36</v>
      </c>
      <c r="AU4" s="298"/>
      <c r="AV4" s="298"/>
      <c r="AW4" s="298"/>
      <c r="AX4" s="289"/>
      <c r="AY4" s="290"/>
      <c r="AZ4" s="290"/>
      <c r="BA4" s="291"/>
      <c r="BB4" s="24"/>
      <c r="BC4" s="25"/>
      <c r="BD4" s="309" t="s">
        <v>37</v>
      </c>
      <c r="BE4" s="310"/>
      <c r="BF4" s="313"/>
      <c r="BG4" s="313"/>
      <c r="BH4" s="313"/>
      <c r="BI4" s="313"/>
      <c r="BJ4" s="298"/>
      <c r="BK4" s="298"/>
      <c r="BL4" s="298"/>
      <c r="BM4" s="298"/>
      <c r="BN4" s="289"/>
      <c r="BO4" s="290"/>
      <c r="BP4" s="290"/>
      <c r="BQ4" s="291"/>
      <c r="BR4" s="298"/>
      <c r="BS4" s="298"/>
      <c r="BT4" s="298"/>
      <c r="BU4" s="298"/>
      <c r="BV4" s="303"/>
      <c r="BW4" s="304"/>
      <c r="BX4" s="305"/>
      <c r="BY4" s="289"/>
      <c r="BZ4" s="290"/>
      <c r="CA4" s="290"/>
      <c r="CB4" s="290"/>
      <c r="CC4" s="291"/>
      <c r="CD4" s="289"/>
      <c r="CE4" s="290"/>
      <c r="CF4" s="291"/>
      <c r="CG4" s="298"/>
      <c r="CH4" s="298"/>
      <c r="CI4" s="298"/>
      <c r="CJ4" s="23"/>
    </row>
    <row r="5" spans="1:88" ht="15" customHeight="1">
      <c r="A5" s="319"/>
      <c r="B5" s="299"/>
      <c r="C5" s="299"/>
      <c r="D5" s="299"/>
      <c r="E5" s="299"/>
      <c r="F5" s="289"/>
      <c r="G5" s="290"/>
      <c r="H5" s="290"/>
      <c r="I5" s="291"/>
      <c r="J5" s="292"/>
      <c r="K5" s="293"/>
      <c r="L5" s="293"/>
      <c r="M5" s="294"/>
      <c r="N5" s="306"/>
      <c r="O5" s="307"/>
      <c r="P5" s="307"/>
      <c r="Q5" s="308"/>
      <c r="R5" s="292"/>
      <c r="S5" s="293"/>
      <c r="T5" s="293"/>
      <c r="U5" s="294"/>
      <c r="V5" s="292"/>
      <c r="W5" s="293"/>
      <c r="X5" s="293"/>
      <c r="Y5" s="294"/>
      <c r="Z5" s="292"/>
      <c r="AA5" s="293"/>
      <c r="AB5" s="293"/>
      <c r="AC5" s="294"/>
      <c r="AD5" s="297"/>
      <c r="AE5" s="298"/>
      <c r="AF5" s="298"/>
      <c r="AG5" s="298"/>
      <c r="AH5" s="299"/>
      <c r="AI5" s="299"/>
      <c r="AJ5" s="299"/>
      <c r="AK5" s="299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2"/>
      <c r="AY5" s="293"/>
      <c r="AZ5" s="293"/>
      <c r="BA5" s="294"/>
      <c r="BB5" s="26"/>
      <c r="BC5" s="27"/>
      <c r="BD5" s="311"/>
      <c r="BE5" s="312"/>
      <c r="BF5" s="313"/>
      <c r="BG5" s="313"/>
      <c r="BH5" s="313"/>
      <c r="BI5" s="313"/>
      <c r="BJ5" s="298"/>
      <c r="BK5" s="298"/>
      <c r="BL5" s="298"/>
      <c r="BM5" s="298"/>
      <c r="BN5" s="292"/>
      <c r="BO5" s="293"/>
      <c r="BP5" s="293"/>
      <c r="BQ5" s="294"/>
      <c r="BR5" s="298"/>
      <c r="BS5" s="298"/>
      <c r="BT5" s="298"/>
      <c r="BU5" s="298"/>
      <c r="BV5" s="306"/>
      <c r="BW5" s="307"/>
      <c r="BX5" s="308"/>
      <c r="BY5" s="292"/>
      <c r="BZ5" s="293"/>
      <c r="CA5" s="293"/>
      <c r="CB5" s="293"/>
      <c r="CC5" s="294"/>
      <c r="CD5" s="292"/>
      <c r="CE5" s="293"/>
      <c r="CF5" s="294"/>
      <c r="CG5" s="298"/>
      <c r="CH5" s="298"/>
      <c r="CI5" s="298"/>
      <c r="CJ5" s="23"/>
    </row>
    <row r="6" spans="1:88" ht="35.25" customHeight="1">
      <c r="A6" s="319"/>
      <c r="B6" s="277">
        <v>2016</v>
      </c>
      <c r="C6" s="274">
        <v>2017</v>
      </c>
      <c r="D6" s="276" t="s">
        <v>38</v>
      </c>
      <c r="E6" s="276"/>
      <c r="F6" s="277">
        <v>2016</v>
      </c>
      <c r="G6" s="274">
        <v>2017</v>
      </c>
      <c r="H6" s="276" t="s">
        <v>38</v>
      </c>
      <c r="I6" s="276"/>
      <c r="J6" s="277">
        <v>2016</v>
      </c>
      <c r="K6" s="274">
        <v>2017</v>
      </c>
      <c r="L6" s="316" t="s">
        <v>38</v>
      </c>
      <c r="M6" s="317"/>
      <c r="N6" s="277">
        <v>2016</v>
      </c>
      <c r="O6" s="274">
        <v>2017</v>
      </c>
      <c r="P6" s="276" t="s">
        <v>38</v>
      </c>
      <c r="Q6" s="276"/>
      <c r="R6" s="277">
        <v>2016</v>
      </c>
      <c r="S6" s="274">
        <v>2017</v>
      </c>
      <c r="T6" s="281" t="s">
        <v>38</v>
      </c>
      <c r="U6" s="281"/>
      <c r="V6" s="281">
        <v>2014</v>
      </c>
      <c r="W6" s="281">
        <v>2015</v>
      </c>
      <c r="X6" s="284" t="s">
        <v>38</v>
      </c>
      <c r="Y6" s="285"/>
      <c r="Z6" s="282">
        <v>2016</v>
      </c>
      <c r="AA6" s="282">
        <v>2017</v>
      </c>
      <c r="AB6" s="276" t="s">
        <v>38</v>
      </c>
      <c r="AC6" s="276"/>
      <c r="AD6" s="281">
        <v>2016</v>
      </c>
      <c r="AE6" s="282">
        <v>2017</v>
      </c>
      <c r="AF6" s="276" t="s">
        <v>38</v>
      </c>
      <c r="AG6" s="276"/>
      <c r="AH6" s="281">
        <v>2016</v>
      </c>
      <c r="AI6" s="282">
        <v>2017</v>
      </c>
      <c r="AJ6" s="276" t="s">
        <v>38</v>
      </c>
      <c r="AK6" s="276"/>
      <c r="AL6" s="281">
        <v>2016</v>
      </c>
      <c r="AM6" s="282">
        <v>2017</v>
      </c>
      <c r="AN6" s="276" t="s">
        <v>38</v>
      </c>
      <c r="AO6" s="276"/>
      <c r="AP6" s="281">
        <v>2016</v>
      </c>
      <c r="AQ6" s="282">
        <v>2017</v>
      </c>
      <c r="AR6" s="276" t="s">
        <v>38</v>
      </c>
      <c r="AS6" s="276"/>
      <c r="AT6" s="281">
        <v>2016</v>
      </c>
      <c r="AU6" s="282">
        <v>2017</v>
      </c>
      <c r="AV6" s="276" t="s">
        <v>38</v>
      </c>
      <c r="AW6" s="276"/>
      <c r="AX6" s="277">
        <v>2016</v>
      </c>
      <c r="AY6" s="274">
        <v>2017</v>
      </c>
      <c r="AZ6" s="276" t="s">
        <v>38</v>
      </c>
      <c r="BA6" s="276"/>
      <c r="BB6" s="28"/>
      <c r="BC6" s="29"/>
      <c r="BD6" s="29"/>
      <c r="BE6" s="29"/>
      <c r="BF6" s="277">
        <v>2016</v>
      </c>
      <c r="BG6" s="274">
        <v>2017</v>
      </c>
      <c r="BH6" s="276" t="s">
        <v>38</v>
      </c>
      <c r="BI6" s="276"/>
      <c r="BJ6" s="276" t="s">
        <v>39</v>
      </c>
      <c r="BK6" s="276"/>
      <c r="BL6" s="276" t="s">
        <v>38</v>
      </c>
      <c r="BM6" s="276"/>
      <c r="BN6" s="277">
        <v>2016</v>
      </c>
      <c r="BO6" s="274">
        <v>2017</v>
      </c>
      <c r="BP6" s="276" t="s">
        <v>38</v>
      </c>
      <c r="BQ6" s="276"/>
      <c r="BR6" s="277">
        <v>2016</v>
      </c>
      <c r="BS6" s="274">
        <v>2017</v>
      </c>
      <c r="BT6" s="276" t="s">
        <v>38</v>
      </c>
      <c r="BU6" s="276"/>
      <c r="BV6" s="277">
        <v>2016</v>
      </c>
      <c r="BW6" s="274">
        <v>2017</v>
      </c>
      <c r="BX6" s="278" t="s">
        <v>40</v>
      </c>
      <c r="BY6" s="277">
        <v>2016</v>
      </c>
      <c r="BZ6" s="274">
        <v>2017</v>
      </c>
      <c r="CA6" s="276" t="s">
        <v>38</v>
      </c>
      <c r="CB6" s="276"/>
      <c r="CC6" s="281" t="s">
        <v>41</v>
      </c>
      <c r="CD6" s="277">
        <v>2016</v>
      </c>
      <c r="CE6" s="274">
        <v>2017</v>
      </c>
      <c r="CF6" s="278" t="s">
        <v>42</v>
      </c>
      <c r="CG6" s="277">
        <v>2016</v>
      </c>
      <c r="CH6" s="274">
        <v>2017</v>
      </c>
      <c r="CI6" s="279" t="s">
        <v>40</v>
      </c>
      <c r="CJ6" s="30"/>
    </row>
    <row r="7" spans="1:88" s="38" customFormat="1" ht="18.75" customHeight="1">
      <c r="A7" s="320"/>
      <c r="B7" s="277"/>
      <c r="C7" s="275"/>
      <c r="D7" s="31" t="s">
        <v>5</v>
      </c>
      <c r="E7" s="31" t="s">
        <v>40</v>
      </c>
      <c r="F7" s="277"/>
      <c r="G7" s="275"/>
      <c r="H7" s="31" t="s">
        <v>5</v>
      </c>
      <c r="I7" s="31" t="s">
        <v>40</v>
      </c>
      <c r="J7" s="277"/>
      <c r="K7" s="275"/>
      <c r="L7" s="31" t="s">
        <v>5</v>
      </c>
      <c r="M7" s="31" t="s">
        <v>40</v>
      </c>
      <c r="N7" s="277"/>
      <c r="O7" s="275"/>
      <c r="P7" s="31" t="s">
        <v>5</v>
      </c>
      <c r="Q7" s="31" t="s">
        <v>40</v>
      </c>
      <c r="R7" s="277"/>
      <c r="S7" s="275"/>
      <c r="T7" s="32" t="s">
        <v>5</v>
      </c>
      <c r="U7" s="32" t="s">
        <v>40</v>
      </c>
      <c r="V7" s="281"/>
      <c r="W7" s="281"/>
      <c r="X7" s="32" t="s">
        <v>5</v>
      </c>
      <c r="Y7" s="32" t="s">
        <v>40</v>
      </c>
      <c r="Z7" s="283"/>
      <c r="AA7" s="283"/>
      <c r="AB7" s="31" t="s">
        <v>5</v>
      </c>
      <c r="AC7" s="31" t="s">
        <v>40</v>
      </c>
      <c r="AD7" s="281"/>
      <c r="AE7" s="283"/>
      <c r="AF7" s="31" t="s">
        <v>5</v>
      </c>
      <c r="AG7" s="31" t="s">
        <v>40</v>
      </c>
      <c r="AH7" s="281"/>
      <c r="AI7" s="283"/>
      <c r="AJ7" s="31" t="s">
        <v>5</v>
      </c>
      <c r="AK7" s="31" t="s">
        <v>40</v>
      </c>
      <c r="AL7" s="281"/>
      <c r="AM7" s="283"/>
      <c r="AN7" s="31" t="s">
        <v>5</v>
      </c>
      <c r="AO7" s="31" t="s">
        <v>40</v>
      </c>
      <c r="AP7" s="281"/>
      <c r="AQ7" s="283"/>
      <c r="AR7" s="31" t="s">
        <v>5</v>
      </c>
      <c r="AS7" s="31" t="s">
        <v>40</v>
      </c>
      <c r="AT7" s="281"/>
      <c r="AU7" s="283"/>
      <c r="AV7" s="31" t="s">
        <v>5</v>
      </c>
      <c r="AW7" s="31" t="s">
        <v>40</v>
      </c>
      <c r="AX7" s="277"/>
      <c r="AY7" s="275"/>
      <c r="AZ7" s="31" t="s">
        <v>5</v>
      </c>
      <c r="BA7" s="31" t="s">
        <v>40</v>
      </c>
      <c r="BB7" s="33">
        <v>2016</v>
      </c>
      <c r="BC7" s="34">
        <v>2017</v>
      </c>
      <c r="BD7" s="35">
        <v>2016</v>
      </c>
      <c r="BE7" s="36">
        <v>2017</v>
      </c>
      <c r="BF7" s="277"/>
      <c r="BG7" s="275"/>
      <c r="BH7" s="31" t="s">
        <v>5</v>
      </c>
      <c r="BI7" s="31" t="s">
        <v>40</v>
      </c>
      <c r="BJ7" s="37">
        <v>2016</v>
      </c>
      <c r="BK7" s="37">
        <v>2017</v>
      </c>
      <c r="BL7" s="31" t="s">
        <v>5</v>
      </c>
      <c r="BM7" s="31" t="s">
        <v>40</v>
      </c>
      <c r="BN7" s="277"/>
      <c r="BO7" s="275"/>
      <c r="BP7" s="31" t="s">
        <v>5</v>
      </c>
      <c r="BQ7" s="31" t="s">
        <v>40</v>
      </c>
      <c r="BR7" s="277"/>
      <c r="BS7" s="275"/>
      <c r="BT7" s="31" t="s">
        <v>5</v>
      </c>
      <c r="BU7" s="31" t="s">
        <v>40</v>
      </c>
      <c r="BV7" s="277"/>
      <c r="BW7" s="275"/>
      <c r="BX7" s="278"/>
      <c r="BY7" s="277"/>
      <c r="BZ7" s="275"/>
      <c r="CA7" s="31" t="s">
        <v>5</v>
      </c>
      <c r="CB7" s="31" t="s">
        <v>40</v>
      </c>
      <c r="CC7" s="281"/>
      <c r="CD7" s="277"/>
      <c r="CE7" s="275"/>
      <c r="CF7" s="278"/>
      <c r="CG7" s="277"/>
      <c r="CH7" s="275"/>
      <c r="CI7" s="280"/>
      <c r="CJ7" s="30"/>
    </row>
    <row r="8" spans="1:88" ht="12.75" customHeight="1">
      <c r="A8" s="39" t="s">
        <v>43</v>
      </c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>
        <v>25</v>
      </c>
      <c r="AA8" s="39">
        <v>26</v>
      </c>
      <c r="AB8" s="39">
        <v>27</v>
      </c>
      <c r="AC8" s="39">
        <v>28</v>
      </c>
      <c r="AD8" s="39">
        <v>29</v>
      </c>
      <c r="AE8" s="39">
        <v>30</v>
      </c>
      <c r="AF8" s="39">
        <v>31</v>
      </c>
      <c r="AG8" s="39">
        <v>32</v>
      </c>
      <c r="AH8" s="39">
        <v>33</v>
      </c>
      <c r="AI8" s="39">
        <v>34</v>
      </c>
      <c r="AJ8" s="39">
        <v>35</v>
      </c>
      <c r="AK8" s="39">
        <v>36</v>
      </c>
      <c r="AL8" s="39">
        <v>37</v>
      </c>
      <c r="AM8" s="39">
        <v>38</v>
      </c>
      <c r="AN8" s="39">
        <v>39</v>
      </c>
      <c r="AO8" s="39">
        <v>40</v>
      </c>
      <c r="AP8" s="39">
        <v>41</v>
      </c>
      <c r="AQ8" s="39">
        <v>42</v>
      </c>
      <c r="AR8" s="39">
        <v>43</v>
      </c>
      <c r="AS8" s="39">
        <v>44</v>
      </c>
      <c r="AT8" s="39">
        <v>45</v>
      </c>
      <c r="AU8" s="39">
        <v>46</v>
      </c>
      <c r="AV8" s="39">
        <v>47</v>
      </c>
      <c r="AW8" s="39">
        <v>48</v>
      </c>
      <c r="AX8" s="39">
        <v>49</v>
      </c>
      <c r="AY8" s="39">
        <v>50</v>
      </c>
      <c r="AZ8" s="39">
        <v>51</v>
      </c>
      <c r="BA8" s="39">
        <v>52</v>
      </c>
      <c r="BB8" s="39">
        <v>53</v>
      </c>
      <c r="BC8" s="39">
        <v>54</v>
      </c>
      <c r="BD8" s="39">
        <v>55</v>
      </c>
      <c r="BE8" s="39">
        <v>56</v>
      </c>
      <c r="BF8" s="39">
        <v>57</v>
      </c>
      <c r="BG8" s="39">
        <v>58</v>
      </c>
      <c r="BH8" s="39">
        <v>59</v>
      </c>
      <c r="BI8" s="39">
        <v>60</v>
      </c>
      <c r="BJ8" s="39">
        <v>61</v>
      </c>
      <c r="BK8" s="39">
        <v>62</v>
      </c>
      <c r="BL8" s="39">
        <v>63</v>
      </c>
      <c r="BM8" s="39">
        <v>64</v>
      </c>
      <c r="BN8" s="39">
        <v>65</v>
      </c>
      <c r="BO8" s="39">
        <v>66</v>
      </c>
      <c r="BP8" s="39">
        <v>67</v>
      </c>
      <c r="BQ8" s="39">
        <v>68</v>
      </c>
      <c r="BR8" s="39">
        <v>69</v>
      </c>
      <c r="BS8" s="39">
        <v>70</v>
      </c>
      <c r="BT8" s="39">
        <v>71</v>
      </c>
      <c r="BU8" s="39">
        <v>72</v>
      </c>
      <c r="BV8" s="39">
        <v>73</v>
      </c>
      <c r="BW8" s="39">
        <v>74</v>
      </c>
      <c r="BX8" s="39">
        <v>75</v>
      </c>
      <c r="BY8" s="39">
        <v>76</v>
      </c>
      <c r="BZ8" s="39">
        <v>77</v>
      </c>
      <c r="CA8" s="39">
        <v>78</v>
      </c>
      <c r="CB8" s="39">
        <v>79</v>
      </c>
      <c r="CC8" s="39">
        <v>80</v>
      </c>
      <c r="CD8" s="39">
        <v>81</v>
      </c>
      <c r="CE8" s="39">
        <v>82</v>
      </c>
      <c r="CF8" s="39">
        <v>83</v>
      </c>
      <c r="CG8" s="39">
        <v>84</v>
      </c>
      <c r="CH8" s="39">
        <v>85</v>
      </c>
      <c r="CI8" s="39">
        <v>86</v>
      </c>
      <c r="CJ8" s="40"/>
    </row>
    <row r="9" spans="1:89" s="53" customFormat="1" ht="18.75" customHeight="1">
      <c r="A9" s="41" t="s">
        <v>44</v>
      </c>
      <c r="B9" s="42">
        <v>29129</v>
      </c>
      <c r="C9" s="42">
        <v>24859</v>
      </c>
      <c r="D9" s="43">
        <v>85.34106903772873</v>
      </c>
      <c r="E9" s="42">
        <v>-4270</v>
      </c>
      <c r="F9" s="42">
        <v>13902</v>
      </c>
      <c r="G9" s="42">
        <v>13659</v>
      </c>
      <c r="H9" s="43">
        <v>98.25205006473888</v>
      </c>
      <c r="I9" s="42">
        <v>-243</v>
      </c>
      <c r="J9" s="42">
        <v>17068</v>
      </c>
      <c r="K9" s="42">
        <v>18949</v>
      </c>
      <c r="L9" s="43">
        <v>111.02062338879774</v>
      </c>
      <c r="M9" s="42">
        <v>1881</v>
      </c>
      <c r="N9" s="42">
        <v>304</v>
      </c>
      <c r="O9" s="42">
        <v>370</v>
      </c>
      <c r="P9" s="44">
        <v>121.71052631578947</v>
      </c>
      <c r="Q9" s="42">
        <v>66</v>
      </c>
      <c r="R9" s="42">
        <v>4340</v>
      </c>
      <c r="S9" s="42">
        <v>4552</v>
      </c>
      <c r="T9" s="44">
        <v>104.88479262672811</v>
      </c>
      <c r="U9" s="42">
        <v>212</v>
      </c>
      <c r="V9" s="45"/>
      <c r="W9" s="45"/>
      <c r="X9" s="44" t="e">
        <v>#DIV/0!</v>
      </c>
      <c r="Y9" s="45">
        <v>0</v>
      </c>
      <c r="Z9" s="42">
        <v>64323</v>
      </c>
      <c r="AA9" s="42">
        <v>64495</v>
      </c>
      <c r="AB9" s="43">
        <v>100.26740046328686</v>
      </c>
      <c r="AC9" s="42">
        <v>172</v>
      </c>
      <c r="AD9" s="42">
        <v>27441</v>
      </c>
      <c r="AE9" s="42">
        <v>23832</v>
      </c>
      <c r="AF9" s="43">
        <v>86.8481469334208</v>
      </c>
      <c r="AG9" s="42">
        <v>-3609</v>
      </c>
      <c r="AH9" s="42">
        <v>16515</v>
      </c>
      <c r="AI9" s="42">
        <v>19704</v>
      </c>
      <c r="AJ9" s="43">
        <v>119.30971843778384</v>
      </c>
      <c r="AK9" s="42">
        <v>3189</v>
      </c>
      <c r="AL9" s="42">
        <v>485</v>
      </c>
      <c r="AM9" s="42">
        <v>546</v>
      </c>
      <c r="AN9" s="43">
        <v>112.57731958762886</v>
      </c>
      <c r="AO9" s="42">
        <v>61</v>
      </c>
      <c r="AP9" s="42">
        <v>405</v>
      </c>
      <c r="AQ9" s="42">
        <v>471</v>
      </c>
      <c r="AR9" s="43">
        <v>116.2962962962963</v>
      </c>
      <c r="AS9" s="42">
        <v>66</v>
      </c>
      <c r="AT9" s="42">
        <v>15625</v>
      </c>
      <c r="AU9" s="42">
        <v>18687</v>
      </c>
      <c r="AV9" s="43">
        <v>119.59679999999999</v>
      </c>
      <c r="AW9" s="42">
        <v>3062</v>
      </c>
      <c r="AX9" s="42">
        <v>5426</v>
      </c>
      <c r="AY9" s="42">
        <v>4413</v>
      </c>
      <c r="AZ9" s="44">
        <v>81.33063029856248</v>
      </c>
      <c r="BA9" s="42">
        <v>-1013</v>
      </c>
      <c r="BB9" s="46">
        <v>18720</v>
      </c>
      <c r="BC9" s="47">
        <v>15640</v>
      </c>
      <c r="BD9" s="47">
        <v>2916</v>
      </c>
      <c r="BE9" s="48">
        <v>2497</v>
      </c>
      <c r="BF9" s="49">
        <v>4135</v>
      </c>
      <c r="BG9" s="49">
        <v>4299</v>
      </c>
      <c r="BH9" s="50">
        <v>104</v>
      </c>
      <c r="BI9" s="49">
        <v>164</v>
      </c>
      <c r="BJ9" s="42">
        <v>18914</v>
      </c>
      <c r="BK9" s="42">
        <v>20233</v>
      </c>
      <c r="BL9" s="44">
        <v>107</v>
      </c>
      <c r="BM9" s="42">
        <v>1319</v>
      </c>
      <c r="BN9" s="42">
        <v>7493</v>
      </c>
      <c r="BO9" s="42">
        <v>6722</v>
      </c>
      <c r="BP9" s="44">
        <v>89.71039636994527</v>
      </c>
      <c r="BQ9" s="42">
        <v>-771</v>
      </c>
      <c r="BR9" s="42">
        <v>5710</v>
      </c>
      <c r="BS9" s="42">
        <v>5029</v>
      </c>
      <c r="BT9" s="44">
        <v>88.07355516637479</v>
      </c>
      <c r="BU9" s="42">
        <v>-681</v>
      </c>
      <c r="BV9" s="42">
        <v>1692</v>
      </c>
      <c r="BW9" s="42">
        <v>1847</v>
      </c>
      <c r="BX9" s="42">
        <v>155</v>
      </c>
      <c r="BY9" s="42">
        <v>1119</v>
      </c>
      <c r="BZ9" s="42">
        <v>1075</v>
      </c>
      <c r="CA9" s="44">
        <v>96.1</v>
      </c>
      <c r="CB9" s="42">
        <v>-44</v>
      </c>
      <c r="CC9" s="42">
        <v>1588</v>
      </c>
      <c r="CD9" s="42">
        <v>2201.16</v>
      </c>
      <c r="CE9" s="42">
        <v>3765.57</v>
      </c>
      <c r="CF9" s="42">
        <v>1564.41</v>
      </c>
      <c r="CG9" s="51">
        <v>7</v>
      </c>
      <c r="CH9" s="51">
        <v>6</v>
      </c>
      <c r="CI9" s="45">
        <v>-1</v>
      </c>
      <c r="CJ9" s="52"/>
      <c r="CK9" s="52"/>
    </row>
    <row r="10" spans="1:91" ht="21.75" customHeight="1">
      <c r="A10" s="54" t="s">
        <v>106</v>
      </c>
      <c r="B10" s="208">
        <v>1396</v>
      </c>
      <c r="C10" s="209">
        <v>1293</v>
      </c>
      <c r="D10" s="43">
        <f>C10/B10*100</f>
        <v>92.621776504298</v>
      </c>
      <c r="E10" s="42">
        <f>C10-B10</f>
        <v>-103</v>
      </c>
      <c r="F10" s="208">
        <v>754</v>
      </c>
      <c r="G10" s="208">
        <v>748</v>
      </c>
      <c r="H10" s="43">
        <f>G10/F10*100</f>
        <v>99.20424403183023</v>
      </c>
      <c r="I10" s="42">
        <f>G10-F10</f>
        <v>-6</v>
      </c>
      <c r="J10" s="208">
        <v>835</v>
      </c>
      <c r="K10" s="208">
        <v>840</v>
      </c>
      <c r="L10" s="43">
        <f>K10/J10*100</f>
        <v>100.59880239520957</v>
      </c>
      <c r="M10" s="42">
        <f>K10-J10</f>
        <v>5</v>
      </c>
      <c r="N10" s="210">
        <v>5</v>
      </c>
      <c r="O10" s="208">
        <v>20</v>
      </c>
      <c r="P10" s="44">
        <f>O10/N10*100</f>
        <v>400</v>
      </c>
      <c r="Q10" s="45">
        <f>O10-N10</f>
        <v>15</v>
      </c>
      <c r="R10" s="208">
        <v>201</v>
      </c>
      <c r="S10" s="210">
        <v>227</v>
      </c>
      <c r="T10" s="44">
        <f>S10/R10*100</f>
        <v>112.93532338308458</v>
      </c>
      <c r="U10" s="42">
        <f>S10-R10</f>
        <v>26</v>
      </c>
      <c r="V10" s="189"/>
      <c r="W10" s="189"/>
      <c r="X10" s="188" t="e">
        <f>W10/V10*100</f>
        <v>#DIV/0!</v>
      </c>
      <c r="Y10" s="189">
        <f>W10-V10</f>
        <v>0</v>
      </c>
      <c r="Z10" s="208">
        <v>2677</v>
      </c>
      <c r="AA10" s="208">
        <v>2577</v>
      </c>
      <c r="AB10" s="43">
        <f>AA10/Z10*100</f>
        <v>96.26447515875981</v>
      </c>
      <c r="AC10" s="42">
        <f>AA10-Z10</f>
        <v>-100</v>
      </c>
      <c r="AD10" s="208">
        <v>1378</v>
      </c>
      <c r="AE10" s="208">
        <v>1268</v>
      </c>
      <c r="AF10" s="43">
        <f>AE10/AD10*100</f>
        <v>92.01741654571843</v>
      </c>
      <c r="AG10" s="42">
        <f>AE10-AD10</f>
        <v>-110</v>
      </c>
      <c r="AH10" s="208">
        <v>510</v>
      </c>
      <c r="AI10" s="209">
        <v>679</v>
      </c>
      <c r="AJ10" s="43">
        <f>AI10/AH10*100</f>
        <v>133.13725490196077</v>
      </c>
      <c r="AK10" s="42">
        <f>AI10-AH10</f>
        <v>169</v>
      </c>
      <c r="AL10" s="208">
        <v>0</v>
      </c>
      <c r="AM10" s="208">
        <v>26</v>
      </c>
      <c r="AN10" s="43" t="s">
        <v>126</v>
      </c>
      <c r="AO10" s="42">
        <f>AM10-AL10</f>
        <v>26</v>
      </c>
      <c r="AP10" s="208">
        <v>171</v>
      </c>
      <c r="AQ10" s="208">
        <v>0</v>
      </c>
      <c r="AR10" s="43">
        <f>AQ10/AP10*100</f>
        <v>0</v>
      </c>
      <c r="AS10" s="42">
        <f>AQ10-AP10</f>
        <v>-171</v>
      </c>
      <c r="AT10" s="208">
        <v>339</v>
      </c>
      <c r="AU10" s="208">
        <v>653</v>
      </c>
      <c r="AV10" s="43">
        <f>AU10/AT10*100</f>
        <v>192.6253687315634</v>
      </c>
      <c r="AW10" s="42">
        <f>AU10-AT10</f>
        <v>314</v>
      </c>
      <c r="AX10" s="208">
        <v>382</v>
      </c>
      <c r="AY10" s="208">
        <v>154</v>
      </c>
      <c r="AZ10" s="44">
        <f>AY10/AX10*100</f>
        <v>40.31413612565445</v>
      </c>
      <c r="BA10" s="42">
        <f>AY10-AX10</f>
        <v>-228</v>
      </c>
      <c r="BB10" s="190">
        <f>B10-BD10-BN10</f>
        <v>-5301</v>
      </c>
      <c r="BC10" s="191">
        <f>C10-BE10-BO10</f>
        <v>-4522</v>
      </c>
      <c r="BD10" s="191">
        <v>6287</v>
      </c>
      <c r="BE10" s="192">
        <v>5448</v>
      </c>
      <c r="BF10" s="230">
        <v>141</v>
      </c>
      <c r="BG10" s="230">
        <v>178</v>
      </c>
      <c r="BH10" s="50">
        <f>ROUND(BG10/BF10*100,1)</f>
        <v>126.2</v>
      </c>
      <c r="BI10" s="49">
        <f>BG10-BF10</f>
        <v>37</v>
      </c>
      <c r="BJ10" s="220">
        <v>600</v>
      </c>
      <c r="BK10" s="208">
        <v>743</v>
      </c>
      <c r="BL10" s="44">
        <f>ROUND(BK10/BJ10*100,1)</f>
        <v>123.8</v>
      </c>
      <c r="BM10" s="42">
        <f>BK10-BJ10</f>
        <v>143</v>
      </c>
      <c r="BN10" s="208">
        <v>410</v>
      </c>
      <c r="BO10" s="208">
        <v>367</v>
      </c>
      <c r="BP10" s="44">
        <f>BO10/BN10*100</f>
        <v>89.51219512195122</v>
      </c>
      <c r="BQ10" s="42">
        <f>BO10-BN10</f>
        <v>-43</v>
      </c>
      <c r="BR10" s="208">
        <v>305</v>
      </c>
      <c r="BS10" s="208">
        <v>281</v>
      </c>
      <c r="BT10" s="44">
        <f>BS10/BR10*100</f>
        <v>92.1311475409836</v>
      </c>
      <c r="BU10" s="42">
        <f>BS10-BR10</f>
        <v>-24</v>
      </c>
      <c r="BV10" s="224">
        <v>1590.3</v>
      </c>
      <c r="BW10" s="208">
        <v>1669.4</v>
      </c>
      <c r="BX10" s="42">
        <f>BW10-BV10</f>
        <v>79.10000000000014</v>
      </c>
      <c r="BY10" s="208">
        <v>37</v>
      </c>
      <c r="BZ10" s="208">
        <v>26</v>
      </c>
      <c r="CA10" s="44">
        <f>ROUND(BZ10/BY10*100,1)</f>
        <v>70.3</v>
      </c>
      <c r="CB10" s="42">
        <f>BZ10-BY10</f>
        <v>-11</v>
      </c>
      <c r="CC10" s="208">
        <v>12</v>
      </c>
      <c r="CD10" s="208">
        <v>2026.45</v>
      </c>
      <c r="CE10" s="208">
        <v>3519.23</v>
      </c>
      <c r="CF10" s="42">
        <f>CE10-CD10</f>
        <v>1492.78</v>
      </c>
      <c r="CG10" s="225">
        <v>11</v>
      </c>
      <c r="CH10" s="225">
        <v>14</v>
      </c>
      <c r="CI10" s="45">
        <f>CH10-CG10</f>
        <v>3</v>
      </c>
      <c r="CJ10" s="53"/>
      <c r="CK10" s="53"/>
      <c r="CL10" s="53"/>
      <c r="CM10" s="53"/>
    </row>
    <row r="11" spans="1:91" ht="21.75" customHeight="1">
      <c r="A11" s="54" t="s">
        <v>107</v>
      </c>
      <c r="B11" s="208">
        <v>1275</v>
      </c>
      <c r="C11" s="209">
        <v>1004</v>
      </c>
      <c r="D11" s="43">
        <f aca="true" t="shared" si="0" ref="D11:D29">C11/B11*100</f>
        <v>78.74509803921569</v>
      </c>
      <c r="E11" s="42">
        <f aca="true" t="shared" si="1" ref="E11:E29">C11-B11</f>
        <v>-271</v>
      </c>
      <c r="F11" s="208">
        <v>656</v>
      </c>
      <c r="G11" s="208">
        <v>586</v>
      </c>
      <c r="H11" s="43">
        <f aca="true" t="shared" si="2" ref="H11:H29">G11/F11*100</f>
        <v>89.32926829268293</v>
      </c>
      <c r="I11" s="42">
        <f aca="true" t="shared" si="3" ref="I11:I29">G11-F11</f>
        <v>-70</v>
      </c>
      <c r="J11" s="208">
        <v>987</v>
      </c>
      <c r="K11" s="208">
        <v>1054</v>
      </c>
      <c r="L11" s="43">
        <f aca="true" t="shared" si="4" ref="L11:L29">K11/J11*100</f>
        <v>106.78824721377913</v>
      </c>
      <c r="M11" s="42">
        <f aca="true" t="shared" si="5" ref="M11:M29">K11-J11</f>
        <v>67</v>
      </c>
      <c r="N11" s="210">
        <v>5</v>
      </c>
      <c r="O11" s="208">
        <v>7</v>
      </c>
      <c r="P11" s="44">
        <f aca="true" t="shared" si="6" ref="P11:P29">O11/N11*100</f>
        <v>140</v>
      </c>
      <c r="Q11" s="45">
        <f aca="true" t="shared" si="7" ref="Q11:Q29">O11-N11</f>
        <v>2</v>
      </c>
      <c r="R11" s="208">
        <v>188</v>
      </c>
      <c r="S11" s="210">
        <v>185</v>
      </c>
      <c r="T11" s="44">
        <f aca="true" t="shared" si="8" ref="T11:T29">S11/R11*100</f>
        <v>98.40425531914893</v>
      </c>
      <c r="U11" s="42">
        <f aca="true" t="shared" si="9" ref="U11:U29">S11-R11</f>
        <v>-3</v>
      </c>
      <c r="V11" s="189"/>
      <c r="W11" s="189"/>
      <c r="X11" s="188" t="e">
        <f>W11/V11*100</f>
        <v>#DIV/0!</v>
      </c>
      <c r="Y11" s="189">
        <f>W11-V11</f>
        <v>0</v>
      </c>
      <c r="Z11" s="208">
        <v>3004</v>
      </c>
      <c r="AA11" s="208">
        <v>3522</v>
      </c>
      <c r="AB11" s="43">
        <f aca="true" t="shared" si="10" ref="AB11:AB29">AA11/Z11*100</f>
        <v>117.24367509986683</v>
      </c>
      <c r="AC11" s="42">
        <f aca="true" t="shared" si="11" ref="AC11:AC29">AA11-Z11</f>
        <v>518</v>
      </c>
      <c r="AD11" s="208">
        <v>1232</v>
      </c>
      <c r="AE11" s="208">
        <v>981</v>
      </c>
      <c r="AF11" s="43">
        <f aca="true" t="shared" si="12" ref="AF11:AF29">AE11/AD11*100</f>
        <v>79.62662337662337</v>
      </c>
      <c r="AG11" s="42">
        <f aca="true" t="shared" si="13" ref="AG11:AG29">AE11-AD11</f>
        <v>-251</v>
      </c>
      <c r="AH11" s="208">
        <v>930</v>
      </c>
      <c r="AI11" s="209">
        <v>1544</v>
      </c>
      <c r="AJ11" s="43">
        <f aca="true" t="shared" si="14" ref="AJ11:AJ29">AI11/AH11*100</f>
        <v>166.02150537634407</v>
      </c>
      <c r="AK11" s="42">
        <f aca="true" t="shared" si="15" ref="AK11:AK29">AI11-AH11</f>
        <v>614</v>
      </c>
      <c r="AL11" s="208">
        <v>0</v>
      </c>
      <c r="AM11" s="208">
        <v>0</v>
      </c>
      <c r="AN11" s="43" t="s">
        <v>126</v>
      </c>
      <c r="AO11" s="42">
        <f aca="true" t="shared" si="16" ref="AO11:AO29">AM11-AL11</f>
        <v>0</v>
      </c>
      <c r="AP11" s="208">
        <v>0</v>
      </c>
      <c r="AQ11" s="208">
        <v>0</v>
      </c>
      <c r="AR11" s="43" t="s">
        <v>126</v>
      </c>
      <c r="AS11" s="42">
        <f aca="true" t="shared" si="17" ref="AS11:AS29">AQ11-AP11</f>
        <v>0</v>
      </c>
      <c r="AT11" s="208">
        <v>930</v>
      </c>
      <c r="AU11" s="208">
        <v>1544</v>
      </c>
      <c r="AV11" s="43">
        <f aca="true" t="shared" si="18" ref="AV11:AV29">AU11/AT11*100</f>
        <v>166.02150537634407</v>
      </c>
      <c r="AW11" s="42">
        <f aca="true" t="shared" si="19" ref="AW11:AW29">AU11-AT11</f>
        <v>614</v>
      </c>
      <c r="AX11" s="208">
        <v>349</v>
      </c>
      <c r="AY11" s="208">
        <v>291</v>
      </c>
      <c r="AZ11" s="44">
        <f aca="true" t="shared" si="20" ref="AZ11:AZ29">AY11/AX11*100</f>
        <v>83.3810888252149</v>
      </c>
      <c r="BA11" s="42">
        <f aca="true" t="shared" si="21" ref="BA11:BA29">AY11-AX11</f>
        <v>-58</v>
      </c>
      <c r="BB11" s="190">
        <f>B11-BD11-BN11</f>
        <v>-1518</v>
      </c>
      <c r="BC11" s="191">
        <f>C11-BE11-BO11</f>
        <v>-1448</v>
      </c>
      <c r="BD11" s="191">
        <v>2528</v>
      </c>
      <c r="BE11" s="192">
        <v>2144</v>
      </c>
      <c r="BF11" s="230">
        <v>259</v>
      </c>
      <c r="BG11" s="230">
        <v>260</v>
      </c>
      <c r="BH11" s="50">
        <f aca="true" t="shared" si="22" ref="BH11:BH29">ROUND(BG11/BF11*100,1)</f>
        <v>100.4</v>
      </c>
      <c r="BI11" s="49">
        <f aca="true" t="shared" si="23" ref="BI11:BI29">BG11-BF11</f>
        <v>1</v>
      </c>
      <c r="BJ11" s="220">
        <v>954</v>
      </c>
      <c r="BK11" s="208">
        <v>1039</v>
      </c>
      <c r="BL11" s="44">
        <f aca="true" t="shared" si="24" ref="BL11:BL29">ROUND(BK11/BJ11*100,1)</f>
        <v>108.9</v>
      </c>
      <c r="BM11" s="42">
        <f aca="true" t="shared" si="25" ref="BM11:BM29">BK11-BJ11</f>
        <v>85</v>
      </c>
      <c r="BN11" s="208">
        <v>265</v>
      </c>
      <c r="BO11" s="208">
        <v>308</v>
      </c>
      <c r="BP11" s="44">
        <f aca="true" t="shared" si="26" ref="BP11:BP29">BO11/BN11*100</f>
        <v>116.22641509433961</v>
      </c>
      <c r="BQ11" s="42">
        <f aca="true" t="shared" si="27" ref="BQ11:BQ29">BO11-BN11</f>
        <v>43</v>
      </c>
      <c r="BR11" s="208">
        <v>191</v>
      </c>
      <c r="BS11" s="208">
        <v>208</v>
      </c>
      <c r="BT11" s="44">
        <f aca="true" t="shared" si="28" ref="BT11:BT29">BS11/BR11*100</f>
        <v>108.90052356020942</v>
      </c>
      <c r="BU11" s="42">
        <f aca="true" t="shared" si="29" ref="BU11:BU29">BS11-BR11</f>
        <v>17</v>
      </c>
      <c r="BV11" s="224">
        <v>1879.3</v>
      </c>
      <c r="BW11" s="208">
        <v>1955.2</v>
      </c>
      <c r="BX11" s="42">
        <f aca="true" t="shared" si="30" ref="BX11:BX29">BW11-BV11</f>
        <v>75.90000000000009</v>
      </c>
      <c r="BY11" s="208">
        <v>15</v>
      </c>
      <c r="BZ11" s="208">
        <v>72</v>
      </c>
      <c r="CA11" s="44">
        <f aca="true" t="shared" si="31" ref="CA11:CA29">ROUND(BZ11/BY11*100,1)</f>
        <v>480</v>
      </c>
      <c r="CB11" s="42">
        <f aca="true" t="shared" si="32" ref="CB11:CB29">BZ11-BY11</f>
        <v>57</v>
      </c>
      <c r="CC11" s="208">
        <v>39</v>
      </c>
      <c r="CD11" s="208">
        <v>1949.17</v>
      </c>
      <c r="CE11" s="208">
        <v>3352.26</v>
      </c>
      <c r="CF11" s="42">
        <f aca="true" t="shared" si="33" ref="CF11:CF29">CE11-CD11</f>
        <v>1403.0900000000001</v>
      </c>
      <c r="CG11" s="225">
        <v>18</v>
      </c>
      <c r="CH11" s="225">
        <v>4</v>
      </c>
      <c r="CI11" s="45">
        <f aca="true" t="shared" si="34" ref="CI11:CI29">CH11-CG11</f>
        <v>-14</v>
      </c>
      <c r="CJ11" s="53"/>
      <c r="CK11" s="53"/>
      <c r="CL11" s="53"/>
      <c r="CM11" s="53"/>
    </row>
    <row r="12" spans="1:91" ht="21.75" customHeight="1">
      <c r="A12" s="54" t="s">
        <v>108</v>
      </c>
      <c r="B12" s="208">
        <v>778</v>
      </c>
      <c r="C12" s="209">
        <v>745</v>
      </c>
      <c r="D12" s="43">
        <f t="shared" si="0"/>
        <v>95.75835475578405</v>
      </c>
      <c r="E12" s="42">
        <f t="shared" si="1"/>
        <v>-33</v>
      </c>
      <c r="F12" s="208">
        <v>417</v>
      </c>
      <c r="G12" s="208">
        <v>418</v>
      </c>
      <c r="H12" s="43">
        <f t="shared" si="2"/>
        <v>100.23980815347721</v>
      </c>
      <c r="I12" s="42">
        <f t="shared" si="3"/>
        <v>1</v>
      </c>
      <c r="J12" s="208">
        <v>496</v>
      </c>
      <c r="K12" s="208">
        <v>521</v>
      </c>
      <c r="L12" s="43">
        <f t="shared" si="4"/>
        <v>105.04032258064515</v>
      </c>
      <c r="M12" s="42">
        <f t="shared" si="5"/>
        <v>25</v>
      </c>
      <c r="N12" s="210">
        <v>6</v>
      </c>
      <c r="O12" s="208">
        <v>9</v>
      </c>
      <c r="P12" s="44">
        <f t="shared" si="6"/>
        <v>150</v>
      </c>
      <c r="Q12" s="45">
        <f t="shared" si="7"/>
        <v>3</v>
      </c>
      <c r="R12" s="208">
        <v>200</v>
      </c>
      <c r="S12" s="210">
        <v>204</v>
      </c>
      <c r="T12" s="44">
        <f t="shared" si="8"/>
        <v>102</v>
      </c>
      <c r="U12" s="42">
        <f t="shared" si="9"/>
        <v>4</v>
      </c>
      <c r="V12" s="189"/>
      <c r="W12" s="189"/>
      <c r="X12" s="188"/>
      <c r="Y12" s="189"/>
      <c r="Z12" s="208">
        <v>1815</v>
      </c>
      <c r="AA12" s="208">
        <v>2254</v>
      </c>
      <c r="AB12" s="43">
        <f t="shared" si="10"/>
        <v>124.18732782369146</v>
      </c>
      <c r="AC12" s="42">
        <f t="shared" si="11"/>
        <v>439</v>
      </c>
      <c r="AD12" s="208">
        <v>756</v>
      </c>
      <c r="AE12" s="208">
        <v>725</v>
      </c>
      <c r="AF12" s="43">
        <f t="shared" si="12"/>
        <v>95.8994708994709</v>
      </c>
      <c r="AG12" s="42">
        <f t="shared" si="13"/>
        <v>-31</v>
      </c>
      <c r="AH12" s="208">
        <v>171</v>
      </c>
      <c r="AI12" s="209">
        <v>497</v>
      </c>
      <c r="AJ12" s="43">
        <f t="shared" si="14"/>
        <v>290.6432748538012</v>
      </c>
      <c r="AK12" s="42">
        <f t="shared" si="15"/>
        <v>326</v>
      </c>
      <c r="AL12" s="208">
        <v>0</v>
      </c>
      <c r="AM12" s="208">
        <v>0</v>
      </c>
      <c r="AN12" s="43" t="s">
        <v>126</v>
      </c>
      <c r="AO12" s="42">
        <f t="shared" si="16"/>
        <v>0</v>
      </c>
      <c r="AP12" s="208">
        <v>5</v>
      </c>
      <c r="AQ12" s="208">
        <v>0</v>
      </c>
      <c r="AR12" s="43">
        <f>AQ12/AP12*100</f>
        <v>0</v>
      </c>
      <c r="AS12" s="42">
        <f t="shared" si="17"/>
        <v>-5</v>
      </c>
      <c r="AT12" s="208">
        <v>166</v>
      </c>
      <c r="AU12" s="208">
        <v>497</v>
      </c>
      <c r="AV12" s="43">
        <f t="shared" si="18"/>
        <v>299.3975903614458</v>
      </c>
      <c r="AW12" s="42">
        <f t="shared" si="19"/>
        <v>331</v>
      </c>
      <c r="AX12" s="208">
        <v>218</v>
      </c>
      <c r="AY12" s="208">
        <v>144</v>
      </c>
      <c r="AZ12" s="44">
        <f t="shared" si="20"/>
        <v>66.05504587155964</v>
      </c>
      <c r="BA12" s="42">
        <f t="shared" si="21"/>
        <v>-74</v>
      </c>
      <c r="BB12" s="190"/>
      <c r="BC12" s="191"/>
      <c r="BD12" s="191"/>
      <c r="BE12" s="192"/>
      <c r="BF12" s="230">
        <v>117</v>
      </c>
      <c r="BG12" s="230">
        <v>123</v>
      </c>
      <c r="BH12" s="50">
        <f t="shared" si="22"/>
        <v>105.1</v>
      </c>
      <c r="BI12" s="49">
        <f t="shared" si="23"/>
        <v>6</v>
      </c>
      <c r="BJ12" s="220">
        <v>459</v>
      </c>
      <c r="BK12" s="208">
        <v>458</v>
      </c>
      <c r="BL12" s="44">
        <f t="shared" si="24"/>
        <v>99.8</v>
      </c>
      <c r="BM12" s="42">
        <f t="shared" si="25"/>
        <v>-1</v>
      </c>
      <c r="BN12" s="208">
        <v>173</v>
      </c>
      <c r="BO12" s="208">
        <v>152</v>
      </c>
      <c r="BP12" s="44">
        <f t="shared" si="26"/>
        <v>87.86127167630057</v>
      </c>
      <c r="BQ12" s="42">
        <f t="shared" si="27"/>
        <v>-21</v>
      </c>
      <c r="BR12" s="208">
        <v>133</v>
      </c>
      <c r="BS12" s="208">
        <v>98</v>
      </c>
      <c r="BT12" s="44">
        <f t="shared" si="28"/>
        <v>73.68421052631578</v>
      </c>
      <c r="BU12" s="42">
        <f t="shared" si="29"/>
        <v>-35</v>
      </c>
      <c r="BV12" s="224">
        <v>1446.4</v>
      </c>
      <c r="BW12" s="208">
        <v>1531.9</v>
      </c>
      <c r="BX12" s="42">
        <f t="shared" si="30"/>
        <v>85.5</v>
      </c>
      <c r="BY12" s="208">
        <v>2</v>
      </c>
      <c r="BZ12" s="208">
        <v>4</v>
      </c>
      <c r="CA12" s="44">
        <f t="shared" si="31"/>
        <v>200</v>
      </c>
      <c r="CB12" s="42">
        <f t="shared" si="32"/>
        <v>2</v>
      </c>
      <c r="CC12" s="208">
        <v>7</v>
      </c>
      <c r="CD12" s="208">
        <v>1765</v>
      </c>
      <c r="CE12" s="208">
        <v>4075</v>
      </c>
      <c r="CF12" s="42">
        <f t="shared" si="33"/>
        <v>2310</v>
      </c>
      <c r="CG12" s="225">
        <v>87</v>
      </c>
      <c r="CH12" s="225">
        <v>38</v>
      </c>
      <c r="CI12" s="45">
        <f t="shared" si="34"/>
        <v>-49</v>
      </c>
      <c r="CJ12" s="53"/>
      <c r="CK12" s="53"/>
      <c r="CL12" s="53"/>
      <c r="CM12" s="53"/>
    </row>
    <row r="13" spans="1:91" ht="21.75" customHeight="1">
      <c r="A13" s="54" t="s">
        <v>109</v>
      </c>
      <c r="B13" s="208">
        <v>772</v>
      </c>
      <c r="C13" s="209">
        <v>757</v>
      </c>
      <c r="D13" s="43">
        <f t="shared" si="0"/>
        <v>98.05699481865285</v>
      </c>
      <c r="E13" s="42">
        <f t="shared" si="1"/>
        <v>-15</v>
      </c>
      <c r="F13" s="208">
        <v>471</v>
      </c>
      <c r="G13" s="208">
        <v>487</v>
      </c>
      <c r="H13" s="43">
        <f t="shared" si="2"/>
        <v>103.39702760084926</v>
      </c>
      <c r="I13" s="42">
        <f t="shared" si="3"/>
        <v>16</v>
      </c>
      <c r="J13" s="208">
        <v>487</v>
      </c>
      <c r="K13" s="208">
        <v>482</v>
      </c>
      <c r="L13" s="43">
        <f t="shared" si="4"/>
        <v>98.97330595482546</v>
      </c>
      <c r="M13" s="42">
        <f t="shared" si="5"/>
        <v>-5</v>
      </c>
      <c r="N13" s="210">
        <v>10</v>
      </c>
      <c r="O13" s="208">
        <v>1</v>
      </c>
      <c r="P13" s="44">
        <f t="shared" si="6"/>
        <v>10</v>
      </c>
      <c r="Q13" s="45">
        <f t="shared" si="7"/>
        <v>-9</v>
      </c>
      <c r="R13" s="208">
        <v>125</v>
      </c>
      <c r="S13" s="210">
        <v>165</v>
      </c>
      <c r="T13" s="44">
        <f t="shared" si="8"/>
        <v>132</v>
      </c>
      <c r="U13" s="42">
        <f t="shared" si="9"/>
        <v>40</v>
      </c>
      <c r="V13" s="189"/>
      <c r="W13" s="189"/>
      <c r="X13" s="188"/>
      <c r="Y13" s="189"/>
      <c r="Z13" s="208">
        <v>2180</v>
      </c>
      <c r="AA13" s="208">
        <v>1914</v>
      </c>
      <c r="AB13" s="43">
        <f t="shared" si="10"/>
        <v>87.79816513761467</v>
      </c>
      <c r="AC13" s="42">
        <f t="shared" si="11"/>
        <v>-266</v>
      </c>
      <c r="AD13" s="208">
        <v>763</v>
      </c>
      <c r="AE13" s="208">
        <v>744</v>
      </c>
      <c r="AF13" s="43">
        <f t="shared" si="12"/>
        <v>97.50982961992136</v>
      </c>
      <c r="AG13" s="42">
        <f t="shared" si="13"/>
        <v>-19</v>
      </c>
      <c r="AH13" s="208">
        <v>701</v>
      </c>
      <c r="AI13" s="209">
        <v>672</v>
      </c>
      <c r="AJ13" s="43">
        <f t="shared" si="14"/>
        <v>95.86305278174036</v>
      </c>
      <c r="AK13" s="42">
        <f t="shared" si="15"/>
        <v>-29</v>
      </c>
      <c r="AL13" s="208">
        <v>0</v>
      </c>
      <c r="AM13" s="208">
        <v>0</v>
      </c>
      <c r="AN13" s="43" t="s">
        <v>126</v>
      </c>
      <c r="AO13" s="42">
        <f t="shared" si="16"/>
        <v>0</v>
      </c>
      <c r="AP13" s="208">
        <v>0</v>
      </c>
      <c r="AQ13" s="208">
        <v>0</v>
      </c>
      <c r="AR13" s="43" t="s">
        <v>126</v>
      </c>
      <c r="AS13" s="42">
        <f t="shared" si="17"/>
        <v>0</v>
      </c>
      <c r="AT13" s="208">
        <v>701</v>
      </c>
      <c r="AU13" s="208">
        <v>672</v>
      </c>
      <c r="AV13" s="43">
        <f t="shared" si="18"/>
        <v>95.86305278174036</v>
      </c>
      <c r="AW13" s="42">
        <f t="shared" si="19"/>
        <v>-29</v>
      </c>
      <c r="AX13" s="208">
        <v>222</v>
      </c>
      <c r="AY13" s="208">
        <v>226</v>
      </c>
      <c r="AZ13" s="44">
        <f t="shared" si="20"/>
        <v>101.8018018018018</v>
      </c>
      <c r="BA13" s="42">
        <f t="shared" si="21"/>
        <v>4</v>
      </c>
      <c r="BB13" s="190"/>
      <c r="BC13" s="191"/>
      <c r="BD13" s="191"/>
      <c r="BE13" s="192"/>
      <c r="BF13" s="230">
        <v>104</v>
      </c>
      <c r="BG13" s="230">
        <v>112</v>
      </c>
      <c r="BH13" s="50">
        <f t="shared" si="22"/>
        <v>107.7</v>
      </c>
      <c r="BI13" s="49">
        <f t="shared" si="23"/>
        <v>8</v>
      </c>
      <c r="BJ13" s="220">
        <v>503</v>
      </c>
      <c r="BK13" s="208">
        <v>484</v>
      </c>
      <c r="BL13" s="44">
        <f t="shared" si="24"/>
        <v>96.2</v>
      </c>
      <c r="BM13" s="42">
        <f t="shared" si="25"/>
        <v>-19</v>
      </c>
      <c r="BN13" s="208">
        <v>170</v>
      </c>
      <c r="BO13" s="208">
        <v>197</v>
      </c>
      <c r="BP13" s="44">
        <f t="shared" si="26"/>
        <v>115.88235294117648</v>
      </c>
      <c r="BQ13" s="42">
        <f t="shared" si="27"/>
        <v>27</v>
      </c>
      <c r="BR13" s="208">
        <v>121</v>
      </c>
      <c r="BS13" s="208">
        <v>132</v>
      </c>
      <c r="BT13" s="44">
        <f t="shared" si="28"/>
        <v>109.09090909090908</v>
      </c>
      <c r="BU13" s="42">
        <f t="shared" si="29"/>
        <v>11</v>
      </c>
      <c r="BV13" s="224">
        <v>1726.9</v>
      </c>
      <c r="BW13" s="208">
        <v>1321.3</v>
      </c>
      <c r="BX13" s="42">
        <f t="shared" si="30"/>
        <v>-405.60000000000014</v>
      </c>
      <c r="BY13" s="208">
        <v>5</v>
      </c>
      <c r="BZ13" s="208">
        <v>3</v>
      </c>
      <c r="CA13" s="44">
        <f t="shared" si="31"/>
        <v>60</v>
      </c>
      <c r="CB13" s="42">
        <f t="shared" si="32"/>
        <v>-2</v>
      </c>
      <c r="CC13" s="208">
        <v>1</v>
      </c>
      <c r="CD13" s="208">
        <v>1664</v>
      </c>
      <c r="CE13" s="208">
        <v>2453.33</v>
      </c>
      <c r="CF13" s="42">
        <f t="shared" si="33"/>
        <v>789.3299999999999</v>
      </c>
      <c r="CG13" s="225">
        <v>34</v>
      </c>
      <c r="CH13" s="225">
        <v>66</v>
      </c>
      <c r="CI13" s="45">
        <f t="shared" si="34"/>
        <v>32</v>
      </c>
      <c r="CJ13" s="53"/>
      <c r="CK13" s="53"/>
      <c r="CL13" s="53"/>
      <c r="CM13" s="53"/>
    </row>
    <row r="14" spans="1:93" s="20" customFormat="1" ht="21.75" customHeight="1">
      <c r="A14" s="54" t="s">
        <v>110</v>
      </c>
      <c r="B14" s="208">
        <v>939</v>
      </c>
      <c r="C14" s="209">
        <v>885</v>
      </c>
      <c r="D14" s="43">
        <f t="shared" si="0"/>
        <v>94.24920127795528</v>
      </c>
      <c r="E14" s="42">
        <f t="shared" si="1"/>
        <v>-54</v>
      </c>
      <c r="F14" s="208">
        <v>522</v>
      </c>
      <c r="G14" s="208">
        <v>532</v>
      </c>
      <c r="H14" s="43">
        <f t="shared" si="2"/>
        <v>101.91570881226053</v>
      </c>
      <c r="I14" s="42">
        <f t="shared" si="3"/>
        <v>10</v>
      </c>
      <c r="J14" s="208">
        <v>363</v>
      </c>
      <c r="K14" s="208">
        <v>381</v>
      </c>
      <c r="L14" s="43">
        <f t="shared" si="4"/>
        <v>104.95867768595042</v>
      </c>
      <c r="M14" s="42">
        <f t="shared" si="5"/>
        <v>18</v>
      </c>
      <c r="N14" s="210">
        <v>15</v>
      </c>
      <c r="O14" s="208">
        <v>18</v>
      </c>
      <c r="P14" s="44">
        <f t="shared" si="6"/>
        <v>120</v>
      </c>
      <c r="Q14" s="45">
        <f t="shared" si="7"/>
        <v>3</v>
      </c>
      <c r="R14" s="208">
        <v>126</v>
      </c>
      <c r="S14" s="210">
        <v>155</v>
      </c>
      <c r="T14" s="44">
        <f t="shared" si="8"/>
        <v>123.01587301587303</v>
      </c>
      <c r="U14" s="42">
        <f t="shared" si="9"/>
        <v>29</v>
      </c>
      <c r="V14" s="189"/>
      <c r="W14" s="189"/>
      <c r="X14" s="188"/>
      <c r="Y14" s="189"/>
      <c r="Z14" s="208">
        <v>2472</v>
      </c>
      <c r="AA14" s="208">
        <v>1479</v>
      </c>
      <c r="AB14" s="43">
        <f t="shared" si="10"/>
        <v>59.83009708737864</v>
      </c>
      <c r="AC14" s="42">
        <f t="shared" si="11"/>
        <v>-993</v>
      </c>
      <c r="AD14" s="208">
        <v>936</v>
      </c>
      <c r="AE14" s="208">
        <v>880</v>
      </c>
      <c r="AF14" s="43">
        <f t="shared" si="12"/>
        <v>94.01709401709401</v>
      </c>
      <c r="AG14" s="42">
        <f t="shared" si="13"/>
        <v>-56</v>
      </c>
      <c r="AH14" s="208">
        <v>468</v>
      </c>
      <c r="AI14" s="209">
        <v>310</v>
      </c>
      <c r="AJ14" s="43">
        <f t="shared" si="14"/>
        <v>66.23931623931624</v>
      </c>
      <c r="AK14" s="42">
        <f t="shared" si="15"/>
        <v>-158</v>
      </c>
      <c r="AL14" s="208">
        <v>0</v>
      </c>
      <c r="AM14" s="208">
        <v>0</v>
      </c>
      <c r="AN14" s="43" t="s">
        <v>126</v>
      </c>
      <c r="AO14" s="42">
        <f t="shared" si="16"/>
        <v>0</v>
      </c>
      <c r="AP14" s="208">
        <v>0</v>
      </c>
      <c r="AQ14" s="208">
        <v>0</v>
      </c>
      <c r="AR14" s="43" t="s">
        <v>126</v>
      </c>
      <c r="AS14" s="42">
        <f t="shared" si="17"/>
        <v>0</v>
      </c>
      <c r="AT14" s="208">
        <v>468</v>
      </c>
      <c r="AU14" s="208">
        <v>310</v>
      </c>
      <c r="AV14" s="43">
        <f t="shared" si="18"/>
        <v>66.23931623931624</v>
      </c>
      <c r="AW14" s="42">
        <f t="shared" si="19"/>
        <v>-158</v>
      </c>
      <c r="AX14" s="208">
        <v>180</v>
      </c>
      <c r="AY14" s="208">
        <v>165</v>
      </c>
      <c r="AZ14" s="44">
        <f t="shared" si="20"/>
        <v>91.66666666666666</v>
      </c>
      <c r="BA14" s="42">
        <f t="shared" si="21"/>
        <v>-15</v>
      </c>
      <c r="BB14" s="190"/>
      <c r="BC14" s="191"/>
      <c r="BD14" s="191"/>
      <c r="BE14" s="192"/>
      <c r="BF14" s="230">
        <v>101</v>
      </c>
      <c r="BG14" s="230">
        <v>90</v>
      </c>
      <c r="BH14" s="50">
        <f t="shared" si="22"/>
        <v>89.1</v>
      </c>
      <c r="BI14" s="49">
        <f t="shared" si="23"/>
        <v>-11</v>
      </c>
      <c r="BJ14" s="220">
        <v>341</v>
      </c>
      <c r="BK14" s="208">
        <v>351</v>
      </c>
      <c r="BL14" s="44">
        <f t="shared" si="24"/>
        <v>102.9</v>
      </c>
      <c r="BM14" s="42">
        <f t="shared" si="25"/>
        <v>10</v>
      </c>
      <c r="BN14" s="208">
        <v>254</v>
      </c>
      <c r="BO14" s="208">
        <v>265</v>
      </c>
      <c r="BP14" s="44">
        <f t="shared" si="26"/>
        <v>104.33070866141732</v>
      </c>
      <c r="BQ14" s="42">
        <f t="shared" si="27"/>
        <v>11</v>
      </c>
      <c r="BR14" s="208">
        <v>186</v>
      </c>
      <c r="BS14" s="208">
        <v>206</v>
      </c>
      <c r="BT14" s="44">
        <f t="shared" si="28"/>
        <v>110.75268817204301</v>
      </c>
      <c r="BU14" s="42">
        <f t="shared" si="29"/>
        <v>20</v>
      </c>
      <c r="BV14" s="224">
        <v>1014.7</v>
      </c>
      <c r="BW14" s="208">
        <v>1088.3</v>
      </c>
      <c r="BX14" s="42">
        <f t="shared" si="30"/>
        <v>73.59999999999991</v>
      </c>
      <c r="BY14" s="208">
        <v>3</v>
      </c>
      <c r="BZ14" s="208">
        <v>4</v>
      </c>
      <c r="CA14" s="44">
        <f t="shared" si="31"/>
        <v>133.3</v>
      </c>
      <c r="CB14" s="42">
        <f t="shared" si="32"/>
        <v>1</v>
      </c>
      <c r="CC14" s="208">
        <v>2</v>
      </c>
      <c r="CD14" s="208">
        <v>1834.5</v>
      </c>
      <c r="CE14" s="208">
        <v>3203.5</v>
      </c>
      <c r="CF14" s="42">
        <f t="shared" si="33"/>
        <v>1369</v>
      </c>
      <c r="CG14" s="225">
        <v>85</v>
      </c>
      <c r="CH14" s="225">
        <v>66</v>
      </c>
      <c r="CI14" s="45">
        <f t="shared" si="34"/>
        <v>-19</v>
      </c>
      <c r="CJ14" s="53"/>
      <c r="CK14" s="53"/>
      <c r="CL14" s="53"/>
      <c r="CM14" s="53"/>
      <c r="CN14" s="14"/>
      <c r="CO14" s="14"/>
    </row>
    <row r="15" spans="1:93" s="20" customFormat="1" ht="21.75" customHeight="1">
      <c r="A15" s="54" t="s">
        <v>111</v>
      </c>
      <c r="B15" s="208">
        <v>981</v>
      </c>
      <c r="C15" s="209">
        <v>934</v>
      </c>
      <c r="D15" s="43">
        <f t="shared" si="0"/>
        <v>95.20897043832824</v>
      </c>
      <c r="E15" s="42">
        <f t="shared" si="1"/>
        <v>-47</v>
      </c>
      <c r="F15" s="208">
        <v>495</v>
      </c>
      <c r="G15" s="208">
        <v>433</v>
      </c>
      <c r="H15" s="43">
        <f t="shared" si="2"/>
        <v>87.47474747474747</v>
      </c>
      <c r="I15" s="42">
        <f t="shared" si="3"/>
        <v>-62</v>
      </c>
      <c r="J15" s="208">
        <v>620</v>
      </c>
      <c r="K15" s="208">
        <v>614</v>
      </c>
      <c r="L15" s="43">
        <f t="shared" si="4"/>
        <v>99.03225806451613</v>
      </c>
      <c r="M15" s="42">
        <f t="shared" si="5"/>
        <v>-6</v>
      </c>
      <c r="N15" s="210">
        <v>10</v>
      </c>
      <c r="O15" s="208">
        <v>16</v>
      </c>
      <c r="P15" s="44">
        <f t="shared" si="6"/>
        <v>160</v>
      </c>
      <c r="Q15" s="45">
        <f t="shared" si="7"/>
        <v>6</v>
      </c>
      <c r="R15" s="208">
        <v>200</v>
      </c>
      <c r="S15" s="210">
        <v>201</v>
      </c>
      <c r="T15" s="44">
        <f t="shared" si="8"/>
        <v>100.49999999999999</v>
      </c>
      <c r="U15" s="42">
        <f t="shared" si="9"/>
        <v>1</v>
      </c>
      <c r="V15" s="189"/>
      <c r="W15" s="189"/>
      <c r="X15" s="188"/>
      <c r="Y15" s="189"/>
      <c r="Z15" s="208">
        <v>2028</v>
      </c>
      <c r="AA15" s="208">
        <v>1679</v>
      </c>
      <c r="AB15" s="43">
        <f t="shared" si="10"/>
        <v>82.79092702169625</v>
      </c>
      <c r="AC15" s="42">
        <f t="shared" si="11"/>
        <v>-349</v>
      </c>
      <c r="AD15" s="208">
        <v>962</v>
      </c>
      <c r="AE15" s="208">
        <v>910</v>
      </c>
      <c r="AF15" s="43">
        <f t="shared" si="12"/>
        <v>94.5945945945946</v>
      </c>
      <c r="AG15" s="42">
        <f t="shared" si="13"/>
        <v>-52</v>
      </c>
      <c r="AH15" s="208">
        <v>496</v>
      </c>
      <c r="AI15" s="209">
        <v>414</v>
      </c>
      <c r="AJ15" s="43">
        <f t="shared" si="14"/>
        <v>83.46774193548387</v>
      </c>
      <c r="AK15" s="42">
        <f t="shared" si="15"/>
        <v>-82</v>
      </c>
      <c r="AL15" s="208">
        <v>0</v>
      </c>
      <c r="AM15" s="208">
        <v>0</v>
      </c>
      <c r="AN15" s="43" t="s">
        <v>126</v>
      </c>
      <c r="AO15" s="42">
        <f t="shared" si="16"/>
        <v>0</v>
      </c>
      <c r="AP15" s="208">
        <v>0</v>
      </c>
      <c r="AQ15" s="208">
        <v>0</v>
      </c>
      <c r="AR15" s="43" t="s">
        <v>126</v>
      </c>
      <c r="AS15" s="42">
        <f t="shared" si="17"/>
        <v>0</v>
      </c>
      <c r="AT15" s="208">
        <v>496</v>
      </c>
      <c r="AU15" s="208">
        <v>414</v>
      </c>
      <c r="AV15" s="43">
        <f t="shared" si="18"/>
        <v>83.46774193548387</v>
      </c>
      <c r="AW15" s="42">
        <f t="shared" si="19"/>
        <v>-82</v>
      </c>
      <c r="AX15" s="208">
        <v>249</v>
      </c>
      <c r="AY15" s="208">
        <v>280</v>
      </c>
      <c r="AZ15" s="44">
        <f t="shared" si="20"/>
        <v>112.44979919678715</v>
      </c>
      <c r="BA15" s="42">
        <f t="shared" si="21"/>
        <v>31</v>
      </c>
      <c r="BB15" s="190"/>
      <c r="BC15" s="191"/>
      <c r="BD15" s="191"/>
      <c r="BE15" s="192"/>
      <c r="BF15" s="230">
        <v>110</v>
      </c>
      <c r="BG15" s="230">
        <v>106</v>
      </c>
      <c r="BH15" s="50">
        <f t="shared" si="22"/>
        <v>96.4</v>
      </c>
      <c r="BI15" s="49">
        <f t="shared" si="23"/>
        <v>-4</v>
      </c>
      <c r="BJ15" s="220">
        <v>578</v>
      </c>
      <c r="BK15" s="208">
        <v>514</v>
      </c>
      <c r="BL15" s="44">
        <f t="shared" si="24"/>
        <v>88.9</v>
      </c>
      <c r="BM15" s="42">
        <f t="shared" si="25"/>
        <v>-64</v>
      </c>
      <c r="BN15" s="208">
        <v>364</v>
      </c>
      <c r="BO15" s="208">
        <v>238</v>
      </c>
      <c r="BP15" s="44">
        <f t="shared" si="26"/>
        <v>65.38461538461539</v>
      </c>
      <c r="BQ15" s="42">
        <f t="shared" si="27"/>
        <v>-126</v>
      </c>
      <c r="BR15" s="208">
        <v>272</v>
      </c>
      <c r="BS15" s="208">
        <v>171</v>
      </c>
      <c r="BT15" s="44">
        <f t="shared" si="28"/>
        <v>62.86764705882353</v>
      </c>
      <c r="BU15" s="42">
        <f t="shared" si="29"/>
        <v>-101</v>
      </c>
      <c r="BV15" s="224">
        <v>1145.2</v>
      </c>
      <c r="BW15" s="208">
        <v>1309</v>
      </c>
      <c r="BX15" s="42">
        <f t="shared" si="30"/>
        <v>163.79999999999995</v>
      </c>
      <c r="BY15" s="208">
        <v>10</v>
      </c>
      <c r="BZ15" s="208">
        <v>5</v>
      </c>
      <c r="CA15" s="44">
        <f t="shared" si="31"/>
        <v>50</v>
      </c>
      <c r="CB15" s="42">
        <f t="shared" si="32"/>
        <v>-5</v>
      </c>
      <c r="CC15" s="208">
        <v>5</v>
      </c>
      <c r="CD15" s="208">
        <v>1321.29</v>
      </c>
      <c r="CE15" s="208">
        <v>3324</v>
      </c>
      <c r="CF15" s="42">
        <f t="shared" si="33"/>
        <v>2002.71</v>
      </c>
      <c r="CG15" s="225">
        <v>36</v>
      </c>
      <c r="CH15" s="225">
        <v>48</v>
      </c>
      <c r="CI15" s="45">
        <f t="shared" si="34"/>
        <v>12</v>
      </c>
      <c r="CJ15" s="53"/>
      <c r="CK15" s="53"/>
      <c r="CL15" s="53"/>
      <c r="CM15" s="53"/>
      <c r="CN15" s="14"/>
      <c r="CO15" s="14"/>
    </row>
    <row r="16" spans="1:93" s="20" customFormat="1" ht="21.75" customHeight="1">
      <c r="A16" s="54" t="s">
        <v>112</v>
      </c>
      <c r="B16" s="208">
        <v>2519</v>
      </c>
      <c r="C16" s="209">
        <v>2353</v>
      </c>
      <c r="D16" s="43">
        <f t="shared" si="0"/>
        <v>93.41008336641524</v>
      </c>
      <c r="E16" s="42">
        <f t="shared" si="1"/>
        <v>-166</v>
      </c>
      <c r="F16" s="208">
        <v>1292</v>
      </c>
      <c r="G16" s="208">
        <v>1414</v>
      </c>
      <c r="H16" s="43">
        <f t="shared" si="2"/>
        <v>109.44272445820434</v>
      </c>
      <c r="I16" s="42">
        <f t="shared" si="3"/>
        <v>122</v>
      </c>
      <c r="J16" s="208">
        <v>977</v>
      </c>
      <c r="K16" s="208">
        <v>1027</v>
      </c>
      <c r="L16" s="43">
        <f t="shared" si="4"/>
        <v>105.11770726714431</v>
      </c>
      <c r="M16" s="42">
        <f t="shared" si="5"/>
        <v>50</v>
      </c>
      <c r="N16" s="210">
        <v>23</v>
      </c>
      <c r="O16" s="208">
        <v>25</v>
      </c>
      <c r="P16" s="44">
        <f t="shared" si="6"/>
        <v>108.69565217391303</v>
      </c>
      <c r="Q16" s="45">
        <f t="shared" si="7"/>
        <v>2</v>
      </c>
      <c r="R16" s="208">
        <v>281</v>
      </c>
      <c r="S16" s="210">
        <v>286</v>
      </c>
      <c r="T16" s="44">
        <f t="shared" si="8"/>
        <v>101.77935943060498</v>
      </c>
      <c r="U16" s="42">
        <f t="shared" si="9"/>
        <v>5</v>
      </c>
      <c r="V16" s="189"/>
      <c r="W16" s="189"/>
      <c r="X16" s="188"/>
      <c r="Y16" s="189"/>
      <c r="Z16" s="208">
        <v>4295</v>
      </c>
      <c r="AA16" s="208">
        <v>6204</v>
      </c>
      <c r="AB16" s="43">
        <f t="shared" si="10"/>
        <v>144.44703143189756</v>
      </c>
      <c r="AC16" s="42">
        <f t="shared" si="11"/>
        <v>1909</v>
      </c>
      <c r="AD16" s="208">
        <v>2263</v>
      </c>
      <c r="AE16" s="208">
        <v>2204</v>
      </c>
      <c r="AF16" s="43">
        <f t="shared" si="12"/>
        <v>97.39284136102519</v>
      </c>
      <c r="AG16" s="42">
        <f t="shared" si="13"/>
        <v>-59</v>
      </c>
      <c r="AH16" s="208">
        <v>1073</v>
      </c>
      <c r="AI16" s="209">
        <v>2289</v>
      </c>
      <c r="AJ16" s="43">
        <f t="shared" si="14"/>
        <v>213.32712022367195</v>
      </c>
      <c r="AK16" s="42">
        <f t="shared" si="15"/>
        <v>1216</v>
      </c>
      <c r="AL16" s="208">
        <v>0</v>
      </c>
      <c r="AM16" s="208">
        <v>0</v>
      </c>
      <c r="AN16" s="43" t="s">
        <v>126</v>
      </c>
      <c r="AO16" s="42">
        <f t="shared" si="16"/>
        <v>0</v>
      </c>
      <c r="AP16" s="208">
        <v>0</v>
      </c>
      <c r="AQ16" s="208">
        <v>105</v>
      </c>
      <c r="AR16" s="43" t="s">
        <v>126</v>
      </c>
      <c r="AS16" s="42">
        <f t="shared" si="17"/>
        <v>105</v>
      </c>
      <c r="AT16" s="208">
        <v>1073</v>
      </c>
      <c r="AU16" s="208">
        <v>2184</v>
      </c>
      <c r="AV16" s="43">
        <f t="shared" si="18"/>
        <v>203.54147250698972</v>
      </c>
      <c r="AW16" s="42">
        <f t="shared" si="19"/>
        <v>1111</v>
      </c>
      <c r="AX16" s="208">
        <v>272</v>
      </c>
      <c r="AY16" s="208">
        <v>303</v>
      </c>
      <c r="AZ16" s="44">
        <f t="shared" si="20"/>
        <v>111.39705882352942</v>
      </c>
      <c r="BA16" s="42">
        <f t="shared" si="21"/>
        <v>31</v>
      </c>
      <c r="BB16" s="190"/>
      <c r="BC16" s="191"/>
      <c r="BD16" s="191"/>
      <c r="BE16" s="192"/>
      <c r="BF16" s="230">
        <v>195</v>
      </c>
      <c r="BG16" s="230">
        <v>223</v>
      </c>
      <c r="BH16" s="50">
        <f t="shared" si="22"/>
        <v>114.4</v>
      </c>
      <c r="BI16" s="49">
        <f t="shared" si="23"/>
        <v>28</v>
      </c>
      <c r="BJ16" s="220">
        <v>902</v>
      </c>
      <c r="BK16" s="208">
        <v>964</v>
      </c>
      <c r="BL16" s="44">
        <f t="shared" si="24"/>
        <v>106.9</v>
      </c>
      <c r="BM16" s="42">
        <f t="shared" si="25"/>
        <v>62</v>
      </c>
      <c r="BN16" s="208">
        <v>462</v>
      </c>
      <c r="BO16" s="208">
        <v>420</v>
      </c>
      <c r="BP16" s="44">
        <f t="shared" si="26"/>
        <v>90.9090909090909</v>
      </c>
      <c r="BQ16" s="42">
        <f t="shared" si="27"/>
        <v>-42</v>
      </c>
      <c r="BR16" s="208">
        <v>306</v>
      </c>
      <c r="BS16" s="208">
        <v>254</v>
      </c>
      <c r="BT16" s="44">
        <f t="shared" si="28"/>
        <v>83.00653594771242</v>
      </c>
      <c r="BU16" s="42">
        <f t="shared" si="29"/>
        <v>-52</v>
      </c>
      <c r="BV16" s="224">
        <v>1373.4</v>
      </c>
      <c r="BW16" s="208">
        <v>1356.7</v>
      </c>
      <c r="BX16" s="42">
        <f t="shared" si="30"/>
        <v>-16.700000000000045</v>
      </c>
      <c r="BY16" s="208">
        <v>23</v>
      </c>
      <c r="BZ16" s="208">
        <v>23</v>
      </c>
      <c r="CA16" s="44">
        <f t="shared" si="31"/>
        <v>100</v>
      </c>
      <c r="CB16" s="42">
        <f t="shared" si="32"/>
        <v>0</v>
      </c>
      <c r="CC16" s="208">
        <v>9</v>
      </c>
      <c r="CD16" s="208">
        <v>2335.33</v>
      </c>
      <c r="CE16" s="208">
        <v>3836</v>
      </c>
      <c r="CF16" s="42">
        <f t="shared" si="33"/>
        <v>1500.67</v>
      </c>
      <c r="CG16" s="225">
        <v>20</v>
      </c>
      <c r="CH16" s="225">
        <v>18</v>
      </c>
      <c r="CI16" s="45">
        <f t="shared" si="34"/>
        <v>-2</v>
      </c>
      <c r="CJ16" s="53"/>
      <c r="CK16" s="53"/>
      <c r="CL16" s="53"/>
      <c r="CM16" s="53"/>
      <c r="CN16" s="14"/>
      <c r="CO16" s="14"/>
    </row>
    <row r="17" spans="1:93" s="20" customFormat="1" ht="21.75" customHeight="1">
      <c r="A17" s="54" t="s">
        <v>125</v>
      </c>
      <c r="B17" s="208">
        <v>1928</v>
      </c>
      <c r="C17" s="209">
        <v>1746</v>
      </c>
      <c r="D17" s="43">
        <f t="shared" si="0"/>
        <v>90.56016597510373</v>
      </c>
      <c r="E17" s="42">
        <f t="shared" si="1"/>
        <v>-182</v>
      </c>
      <c r="F17" s="208">
        <v>881</v>
      </c>
      <c r="G17" s="208">
        <v>832</v>
      </c>
      <c r="H17" s="43">
        <f t="shared" si="2"/>
        <v>94.43813847900114</v>
      </c>
      <c r="I17" s="42">
        <f t="shared" si="3"/>
        <v>-49</v>
      </c>
      <c r="J17" s="208">
        <v>1291</v>
      </c>
      <c r="K17" s="208">
        <v>1308</v>
      </c>
      <c r="L17" s="43">
        <f t="shared" si="4"/>
        <v>101.31680867544539</v>
      </c>
      <c r="M17" s="42">
        <f t="shared" si="5"/>
        <v>17</v>
      </c>
      <c r="N17" s="210">
        <v>26</v>
      </c>
      <c r="O17" s="208">
        <v>34</v>
      </c>
      <c r="P17" s="44">
        <f t="shared" si="6"/>
        <v>130.76923076923077</v>
      </c>
      <c r="Q17" s="45">
        <f t="shared" si="7"/>
        <v>8</v>
      </c>
      <c r="R17" s="208">
        <v>304</v>
      </c>
      <c r="S17" s="210">
        <v>385</v>
      </c>
      <c r="T17" s="44">
        <f t="shared" si="8"/>
        <v>126.64473684210526</v>
      </c>
      <c r="U17" s="42">
        <f t="shared" si="9"/>
        <v>81</v>
      </c>
      <c r="V17" s="189"/>
      <c r="W17" s="189"/>
      <c r="X17" s="188"/>
      <c r="Y17" s="189"/>
      <c r="Z17" s="208">
        <v>3169</v>
      </c>
      <c r="AA17" s="208">
        <v>3593</v>
      </c>
      <c r="AB17" s="43">
        <f t="shared" si="10"/>
        <v>113.3796150205112</v>
      </c>
      <c r="AC17" s="42">
        <f t="shared" si="11"/>
        <v>424</v>
      </c>
      <c r="AD17" s="208">
        <v>1876</v>
      </c>
      <c r="AE17" s="208">
        <v>1696</v>
      </c>
      <c r="AF17" s="43">
        <f t="shared" si="12"/>
        <v>90.40511727078892</v>
      </c>
      <c r="AG17" s="42">
        <f t="shared" si="13"/>
        <v>-180</v>
      </c>
      <c r="AH17" s="208">
        <v>419</v>
      </c>
      <c r="AI17" s="209">
        <v>687</v>
      </c>
      <c r="AJ17" s="43">
        <f t="shared" si="14"/>
        <v>163.9618138424821</v>
      </c>
      <c r="AK17" s="42">
        <f t="shared" si="15"/>
        <v>268</v>
      </c>
      <c r="AL17" s="208">
        <v>0</v>
      </c>
      <c r="AM17" s="208">
        <v>0</v>
      </c>
      <c r="AN17" s="43" t="s">
        <v>126</v>
      </c>
      <c r="AO17" s="42">
        <f t="shared" si="16"/>
        <v>0</v>
      </c>
      <c r="AP17" s="208">
        <v>0</v>
      </c>
      <c r="AQ17" s="208">
        <v>0</v>
      </c>
      <c r="AR17" s="43" t="s">
        <v>126</v>
      </c>
      <c r="AS17" s="42">
        <f t="shared" si="17"/>
        <v>0</v>
      </c>
      <c r="AT17" s="208">
        <v>419</v>
      </c>
      <c r="AU17" s="208">
        <v>687</v>
      </c>
      <c r="AV17" s="43">
        <f t="shared" si="18"/>
        <v>163.9618138424821</v>
      </c>
      <c r="AW17" s="42">
        <f t="shared" si="19"/>
        <v>268</v>
      </c>
      <c r="AX17" s="208">
        <v>390</v>
      </c>
      <c r="AY17" s="208">
        <v>266</v>
      </c>
      <c r="AZ17" s="44">
        <f t="shared" si="20"/>
        <v>68.2051282051282</v>
      </c>
      <c r="BA17" s="42">
        <f t="shared" si="21"/>
        <v>-124</v>
      </c>
      <c r="BB17" s="190"/>
      <c r="BC17" s="191"/>
      <c r="BD17" s="191"/>
      <c r="BE17" s="192"/>
      <c r="BF17" s="230">
        <v>254</v>
      </c>
      <c r="BG17" s="230">
        <v>203</v>
      </c>
      <c r="BH17" s="50">
        <f t="shared" si="22"/>
        <v>79.9</v>
      </c>
      <c r="BI17" s="49">
        <f t="shared" si="23"/>
        <v>-51</v>
      </c>
      <c r="BJ17" s="220">
        <v>1293</v>
      </c>
      <c r="BK17" s="208">
        <v>1289</v>
      </c>
      <c r="BL17" s="44">
        <f t="shared" si="24"/>
        <v>99.7</v>
      </c>
      <c r="BM17" s="42">
        <f t="shared" si="25"/>
        <v>-4</v>
      </c>
      <c r="BN17" s="208">
        <v>478</v>
      </c>
      <c r="BO17" s="208">
        <v>409</v>
      </c>
      <c r="BP17" s="44">
        <f t="shared" si="26"/>
        <v>85.56485355648536</v>
      </c>
      <c r="BQ17" s="42">
        <f t="shared" si="27"/>
        <v>-69</v>
      </c>
      <c r="BR17" s="208">
        <v>381</v>
      </c>
      <c r="BS17" s="208">
        <v>308</v>
      </c>
      <c r="BT17" s="44">
        <f t="shared" si="28"/>
        <v>80.83989501312337</v>
      </c>
      <c r="BU17" s="42">
        <f t="shared" si="29"/>
        <v>-73</v>
      </c>
      <c r="BV17" s="224">
        <v>1454.6</v>
      </c>
      <c r="BW17" s="208">
        <v>1627.1</v>
      </c>
      <c r="BX17" s="42">
        <f t="shared" si="30"/>
        <v>172.5</v>
      </c>
      <c r="BY17" s="208">
        <v>42</v>
      </c>
      <c r="BZ17" s="208">
        <v>20</v>
      </c>
      <c r="CA17" s="44">
        <f t="shared" si="31"/>
        <v>47.6</v>
      </c>
      <c r="CB17" s="42">
        <f t="shared" si="32"/>
        <v>-22</v>
      </c>
      <c r="CC17" s="208">
        <v>45</v>
      </c>
      <c r="CD17" s="208">
        <v>2184.06</v>
      </c>
      <c r="CE17" s="208">
        <v>3919.75</v>
      </c>
      <c r="CF17" s="42">
        <f t="shared" si="33"/>
        <v>1735.69</v>
      </c>
      <c r="CG17" s="225">
        <v>11</v>
      </c>
      <c r="CH17" s="225">
        <v>20</v>
      </c>
      <c r="CI17" s="45">
        <f t="shared" si="34"/>
        <v>9</v>
      </c>
      <c r="CJ17" s="53"/>
      <c r="CK17" s="53"/>
      <c r="CL17" s="53"/>
      <c r="CM17" s="53"/>
      <c r="CN17" s="14"/>
      <c r="CO17" s="14"/>
    </row>
    <row r="18" spans="1:93" s="20" customFormat="1" ht="21.75" customHeight="1">
      <c r="A18" s="54" t="s">
        <v>113</v>
      </c>
      <c r="B18" s="208">
        <v>826</v>
      </c>
      <c r="C18" s="209">
        <v>778</v>
      </c>
      <c r="D18" s="43">
        <f t="shared" si="0"/>
        <v>94.18886198547214</v>
      </c>
      <c r="E18" s="42">
        <f t="shared" si="1"/>
        <v>-48</v>
      </c>
      <c r="F18" s="208">
        <v>417</v>
      </c>
      <c r="G18" s="208">
        <v>439</v>
      </c>
      <c r="H18" s="43">
        <f t="shared" si="2"/>
        <v>105.27577937649879</v>
      </c>
      <c r="I18" s="42">
        <f t="shared" si="3"/>
        <v>22</v>
      </c>
      <c r="J18" s="208">
        <v>559</v>
      </c>
      <c r="K18" s="208">
        <v>653</v>
      </c>
      <c r="L18" s="43">
        <f t="shared" si="4"/>
        <v>116.81574239713774</v>
      </c>
      <c r="M18" s="42">
        <f t="shared" si="5"/>
        <v>94</v>
      </c>
      <c r="N18" s="210">
        <v>0</v>
      </c>
      <c r="O18" s="208">
        <v>8</v>
      </c>
      <c r="P18" s="44" t="s">
        <v>126</v>
      </c>
      <c r="Q18" s="45">
        <f t="shared" si="7"/>
        <v>8</v>
      </c>
      <c r="R18" s="208">
        <v>135</v>
      </c>
      <c r="S18" s="210">
        <v>139</v>
      </c>
      <c r="T18" s="44">
        <f t="shared" si="8"/>
        <v>102.96296296296296</v>
      </c>
      <c r="U18" s="42">
        <f t="shared" si="9"/>
        <v>4</v>
      </c>
      <c r="V18" s="189"/>
      <c r="W18" s="189"/>
      <c r="X18" s="188"/>
      <c r="Y18" s="189"/>
      <c r="Z18" s="208">
        <v>1797</v>
      </c>
      <c r="AA18" s="208">
        <v>2733</v>
      </c>
      <c r="AB18" s="43">
        <f t="shared" si="10"/>
        <v>152.08681135225376</v>
      </c>
      <c r="AC18" s="42">
        <f t="shared" si="11"/>
        <v>936</v>
      </c>
      <c r="AD18" s="208">
        <v>809</v>
      </c>
      <c r="AE18" s="208">
        <v>758</v>
      </c>
      <c r="AF18" s="43">
        <f t="shared" si="12"/>
        <v>93.69592088998763</v>
      </c>
      <c r="AG18" s="42">
        <f t="shared" si="13"/>
        <v>-51</v>
      </c>
      <c r="AH18" s="208">
        <v>320</v>
      </c>
      <c r="AI18" s="209">
        <v>689</v>
      </c>
      <c r="AJ18" s="43">
        <f t="shared" si="14"/>
        <v>215.31250000000003</v>
      </c>
      <c r="AK18" s="42">
        <f t="shared" si="15"/>
        <v>369</v>
      </c>
      <c r="AL18" s="208">
        <v>0</v>
      </c>
      <c r="AM18" s="208">
        <v>0</v>
      </c>
      <c r="AN18" s="43" t="s">
        <v>126</v>
      </c>
      <c r="AO18" s="42">
        <f t="shared" si="16"/>
        <v>0</v>
      </c>
      <c r="AP18" s="208">
        <v>0</v>
      </c>
      <c r="AQ18" s="208">
        <v>0</v>
      </c>
      <c r="AR18" s="43" t="s">
        <v>126</v>
      </c>
      <c r="AS18" s="42">
        <f t="shared" si="17"/>
        <v>0</v>
      </c>
      <c r="AT18" s="208">
        <v>320</v>
      </c>
      <c r="AU18" s="208">
        <v>689</v>
      </c>
      <c r="AV18" s="43">
        <f t="shared" si="18"/>
        <v>215.31250000000003</v>
      </c>
      <c r="AW18" s="42">
        <f t="shared" si="19"/>
        <v>369</v>
      </c>
      <c r="AX18" s="208">
        <v>250</v>
      </c>
      <c r="AY18" s="208">
        <v>167</v>
      </c>
      <c r="AZ18" s="44">
        <f t="shared" si="20"/>
        <v>66.8</v>
      </c>
      <c r="BA18" s="42">
        <f t="shared" si="21"/>
        <v>-83</v>
      </c>
      <c r="BB18" s="190"/>
      <c r="BC18" s="191"/>
      <c r="BD18" s="191"/>
      <c r="BE18" s="192"/>
      <c r="BF18" s="230">
        <v>114</v>
      </c>
      <c r="BG18" s="230">
        <v>133</v>
      </c>
      <c r="BH18" s="50">
        <f t="shared" si="22"/>
        <v>116.7</v>
      </c>
      <c r="BI18" s="49">
        <f t="shared" si="23"/>
        <v>19</v>
      </c>
      <c r="BJ18" s="220">
        <v>566</v>
      </c>
      <c r="BK18" s="208">
        <v>697</v>
      </c>
      <c r="BL18" s="44">
        <f t="shared" si="24"/>
        <v>123.1</v>
      </c>
      <c r="BM18" s="42">
        <f t="shared" si="25"/>
        <v>131</v>
      </c>
      <c r="BN18" s="208">
        <v>201</v>
      </c>
      <c r="BO18" s="208">
        <v>223</v>
      </c>
      <c r="BP18" s="44">
        <f t="shared" si="26"/>
        <v>110.94527363184079</v>
      </c>
      <c r="BQ18" s="42">
        <f t="shared" si="27"/>
        <v>22</v>
      </c>
      <c r="BR18" s="208">
        <v>145</v>
      </c>
      <c r="BS18" s="208">
        <v>167</v>
      </c>
      <c r="BT18" s="44">
        <f t="shared" si="28"/>
        <v>115.17241379310346</v>
      </c>
      <c r="BU18" s="42">
        <f t="shared" si="29"/>
        <v>22</v>
      </c>
      <c r="BV18" s="224">
        <v>1423.1</v>
      </c>
      <c r="BW18" s="208">
        <v>1484.1</v>
      </c>
      <c r="BX18" s="42">
        <f t="shared" si="30"/>
        <v>61</v>
      </c>
      <c r="BY18" s="208">
        <v>14</v>
      </c>
      <c r="BZ18" s="208">
        <v>53</v>
      </c>
      <c r="CA18" s="44">
        <f t="shared" si="31"/>
        <v>378.6</v>
      </c>
      <c r="CB18" s="42">
        <f t="shared" si="32"/>
        <v>39</v>
      </c>
      <c r="CC18" s="208">
        <v>100</v>
      </c>
      <c r="CD18" s="208">
        <v>1816.43</v>
      </c>
      <c r="CE18" s="208">
        <v>3257.13</v>
      </c>
      <c r="CF18" s="42">
        <f t="shared" si="33"/>
        <v>1440.7</v>
      </c>
      <c r="CG18" s="225">
        <v>14</v>
      </c>
      <c r="CH18" s="225">
        <v>4</v>
      </c>
      <c r="CI18" s="45">
        <f t="shared" si="34"/>
        <v>-10</v>
      </c>
      <c r="CJ18" s="53"/>
      <c r="CK18" s="53"/>
      <c r="CL18" s="53"/>
      <c r="CM18" s="53"/>
      <c r="CN18" s="14"/>
      <c r="CO18" s="14"/>
    </row>
    <row r="19" spans="1:93" s="20" customFormat="1" ht="21.75" customHeight="1">
      <c r="A19" s="54" t="s">
        <v>114</v>
      </c>
      <c r="B19" s="208">
        <v>608</v>
      </c>
      <c r="C19" s="209">
        <v>541</v>
      </c>
      <c r="D19" s="43">
        <f t="shared" si="0"/>
        <v>88.98026315789474</v>
      </c>
      <c r="E19" s="42">
        <f t="shared" si="1"/>
        <v>-67</v>
      </c>
      <c r="F19" s="208">
        <v>272</v>
      </c>
      <c r="G19" s="208">
        <v>229</v>
      </c>
      <c r="H19" s="43">
        <f t="shared" si="2"/>
        <v>84.19117647058823</v>
      </c>
      <c r="I19" s="42">
        <f t="shared" si="3"/>
        <v>-43</v>
      </c>
      <c r="J19" s="208">
        <v>324</v>
      </c>
      <c r="K19" s="208">
        <v>351</v>
      </c>
      <c r="L19" s="43">
        <f t="shared" si="4"/>
        <v>108.33333333333333</v>
      </c>
      <c r="M19" s="42">
        <f t="shared" si="5"/>
        <v>27</v>
      </c>
      <c r="N19" s="210">
        <v>3</v>
      </c>
      <c r="O19" s="208">
        <v>2</v>
      </c>
      <c r="P19" s="44">
        <f t="shared" si="6"/>
        <v>66.66666666666666</v>
      </c>
      <c r="Q19" s="45">
        <f t="shared" si="7"/>
        <v>-1</v>
      </c>
      <c r="R19" s="208">
        <v>139</v>
      </c>
      <c r="S19" s="210">
        <v>157</v>
      </c>
      <c r="T19" s="44">
        <f t="shared" si="8"/>
        <v>112.9496402877698</v>
      </c>
      <c r="U19" s="42">
        <f t="shared" si="9"/>
        <v>18</v>
      </c>
      <c r="V19" s="189"/>
      <c r="W19" s="189"/>
      <c r="X19" s="188"/>
      <c r="Y19" s="189"/>
      <c r="Z19" s="208">
        <v>1443</v>
      </c>
      <c r="AA19" s="208">
        <v>1367</v>
      </c>
      <c r="AB19" s="43">
        <f t="shared" si="10"/>
        <v>94.73319473319474</v>
      </c>
      <c r="AC19" s="42">
        <f t="shared" si="11"/>
        <v>-76</v>
      </c>
      <c r="AD19" s="208">
        <v>600</v>
      </c>
      <c r="AE19" s="208">
        <v>533</v>
      </c>
      <c r="AF19" s="43">
        <f t="shared" si="12"/>
        <v>88.83333333333333</v>
      </c>
      <c r="AG19" s="42">
        <f t="shared" si="13"/>
        <v>-67</v>
      </c>
      <c r="AH19" s="208">
        <v>564</v>
      </c>
      <c r="AI19" s="209">
        <v>595</v>
      </c>
      <c r="AJ19" s="43">
        <f t="shared" si="14"/>
        <v>105.49645390070923</v>
      </c>
      <c r="AK19" s="42">
        <f t="shared" si="15"/>
        <v>31</v>
      </c>
      <c r="AL19" s="208">
        <v>0</v>
      </c>
      <c r="AM19" s="208">
        <v>0</v>
      </c>
      <c r="AN19" s="43" t="s">
        <v>126</v>
      </c>
      <c r="AO19" s="42">
        <f t="shared" si="16"/>
        <v>0</v>
      </c>
      <c r="AP19" s="208">
        <v>31</v>
      </c>
      <c r="AQ19" s="208">
        <v>18</v>
      </c>
      <c r="AR19" s="43">
        <f>AQ19/AP19*100</f>
        <v>58.06451612903226</v>
      </c>
      <c r="AS19" s="42">
        <f t="shared" si="17"/>
        <v>-13</v>
      </c>
      <c r="AT19" s="208">
        <v>533</v>
      </c>
      <c r="AU19" s="208">
        <v>577</v>
      </c>
      <c r="AV19" s="43">
        <f t="shared" si="18"/>
        <v>108.25515947467169</v>
      </c>
      <c r="AW19" s="42">
        <f t="shared" si="19"/>
        <v>44</v>
      </c>
      <c r="AX19" s="208">
        <v>263</v>
      </c>
      <c r="AY19" s="208">
        <v>148</v>
      </c>
      <c r="AZ19" s="44">
        <f t="shared" si="20"/>
        <v>56.27376425855514</v>
      </c>
      <c r="BA19" s="42">
        <f t="shared" si="21"/>
        <v>-115</v>
      </c>
      <c r="BB19" s="190"/>
      <c r="BC19" s="191"/>
      <c r="BD19" s="191"/>
      <c r="BE19" s="192"/>
      <c r="BF19" s="230">
        <v>85</v>
      </c>
      <c r="BG19" s="230">
        <v>79</v>
      </c>
      <c r="BH19" s="50">
        <f t="shared" si="22"/>
        <v>92.9</v>
      </c>
      <c r="BI19" s="49">
        <f t="shared" si="23"/>
        <v>-6</v>
      </c>
      <c r="BJ19" s="220">
        <v>258</v>
      </c>
      <c r="BK19" s="208">
        <v>287</v>
      </c>
      <c r="BL19" s="44">
        <f t="shared" si="24"/>
        <v>111.2</v>
      </c>
      <c r="BM19" s="42">
        <f t="shared" si="25"/>
        <v>29</v>
      </c>
      <c r="BN19" s="208">
        <v>174</v>
      </c>
      <c r="BO19" s="208">
        <v>127</v>
      </c>
      <c r="BP19" s="44">
        <f t="shared" si="26"/>
        <v>72.98850574712644</v>
      </c>
      <c r="BQ19" s="42">
        <f t="shared" si="27"/>
        <v>-47</v>
      </c>
      <c r="BR19" s="208">
        <v>127</v>
      </c>
      <c r="BS19" s="208">
        <v>100</v>
      </c>
      <c r="BT19" s="44">
        <f t="shared" si="28"/>
        <v>78.74015748031496</v>
      </c>
      <c r="BU19" s="42">
        <f t="shared" si="29"/>
        <v>-27</v>
      </c>
      <c r="BV19" s="224">
        <v>1418.9</v>
      </c>
      <c r="BW19" s="208">
        <v>1519.1</v>
      </c>
      <c r="BX19" s="42">
        <f t="shared" si="30"/>
        <v>100.19999999999982</v>
      </c>
      <c r="BY19" s="208">
        <v>7</v>
      </c>
      <c r="BZ19" s="208">
        <v>17</v>
      </c>
      <c r="CA19" s="44">
        <f t="shared" si="31"/>
        <v>242.9</v>
      </c>
      <c r="CB19" s="42">
        <f t="shared" si="32"/>
        <v>10</v>
      </c>
      <c r="CC19" s="208">
        <v>11</v>
      </c>
      <c r="CD19" s="208">
        <v>1850</v>
      </c>
      <c r="CE19" s="208">
        <v>3294.12</v>
      </c>
      <c r="CF19" s="42">
        <f t="shared" si="33"/>
        <v>1444.12</v>
      </c>
      <c r="CG19" s="225">
        <v>25</v>
      </c>
      <c r="CH19" s="225">
        <v>7</v>
      </c>
      <c r="CI19" s="45">
        <f t="shared" si="34"/>
        <v>-18</v>
      </c>
      <c r="CJ19" s="53"/>
      <c r="CK19" s="53"/>
      <c r="CL19" s="53"/>
      <c r="CM19" s="53"/>
      <c r="CN19" s="14"/>
      <c r="CO19" s="14"/>
    </row>
    <row r="20" spans="1:93" s="56" customFormat="1" ht="21.75" customHeight="1">
      <c r="A20" s="55" t="s">
        <v>115</v>
      </c>
      <c r="B20" s="208">
        <v>1388</v>
      </c>
      <c r="C20" s="209">
        <v>1268</v>
      </c>
      <c r="D20" s="43">
        <f t="shared" si="0"/>
        <v>91.35446685878964</v>
      </c>
      <c r="E20" s="42">
        <f t="shared" si="1"/>
        <v>-120</v>
      </c>
      <c r="F20" s="208">
        <v>676</v>
      </c>
      <c r="G20" s="208">
        <v>641</v>
      </c>
      <c r="H20" s="43">
        <f t="shared" si="2"/>
        <v>94.8224852071006</v>
      </c>
      <c r="I20" s="42">
        <f t="shared" si="3"/>
        <v>-35</v>
      </c>
      <c r="J20" s="208">
        <v>684</v>
      </c>
      <c r="K20" s="208">
        <v>726</v>
      </c>
      <c r="L20" s="43">
        <f t="shared" si="4"/>
        <v>106.14035087719299</v>
      </c>
      <c r="M20" s="42">
        <f t="shared" si="5"/>
        <v>42</v>
      </c>
      <c r="N20" s="210">
        <v>8</v>
      </c>
      <c r="O20" s="208">
        <v>23</v>
      </c>
      <c r="P20" s="44">
        <f t="shared" si="6"/>
        <v>287.5</v>
      </c>
      <c r="Q20" s="45">
        <f t="shared" si="7"/>
        <v>15</v>
      </c>
      <c r="R20" s="208">
        <v>169</v>
      </c>
      <c r="S20" s="210">
        <v>180</v>
      </c>
      <c r="T20" s="44">
        <f t="shared" si="8"/>
        <v>106.50887573964498</v>
      </c>
      <c r="U20" s="42">
        <f t="shared" si="9"/>
        <v>11</v>
      </c>
      <c r="V20" s="189"/>
      <c r="W20" s="189"/>
      <c r="X20" s="188"/>
      <c r="Y20" s="189"/>
      <c r="Z20" s="208">
        <v>3449</v>
      </c>
      <c r="AA20" s="208">
        <v>3392</v>
      </c>
      <c r="AB20" s="43">
        <f t="shared" si="10"/>
        <v>98.347347057118</v>
      </c>
      <c r="AC20" s="42">
        <f t="shared" si="11"/>
        <v>-57</v>
      </c>
      <c r="AD20" s="208">
        <v>1334</v>
      </c>
      <c r="AE20" s="208">
        <v>1246</v>
      </c>
      <c r="AF20" s="43">
        <f t="shared" si="12"/>
        <v>93.4032983508246</v>
      </c>
      <c r="AG20" s="42">
        <f t="shared" si="13"/>
        <v>-88</v>
      </c>
      <c r="AH20" s="208">
        <v>1344</v>
      </c>
      <c r="AI20" s="209">
        <v>1435</v>
      </c>
      <c r="AJ20" s="43">
        <f t="shared" si="14"/>
        <v>106.77083333333333</v>
      </c>
      <c r="AK20" s="42">
        <f t="shared" si="15"/>
        <v>91</v>
      </c>
      <c r="AL20" s="208">
        <v>0</v>
      </c>
      <c r="AM20" s="208">
        <v>0</v>
      </c>
      <c r="AN20" s="43" t="s">
        <v>126</v>
      </c>
      <c r="AO20" s="42">
        <f t="shared" si="16"/>
        <v>0</v>
      </c>
      <c r="AP20" s="208">
        <v>0</v>
      </c>
      <c r="AQ20" s="208">
        <v>0</v>
      </c>
      <c r="AR20" s="43" t="s">
        <v>126</v>
      </c>
      <c r="AS20" s="42">
        <f t="shared" si="17"/>
        <v>0</v>
      </c>
      <c r="AT20" s="208">
        <v>1344</v>
      </c>
      <c r="AU20" s="208">
        <v>1435</v>
      </c>
      <c r="AV20" s="43">
        <f t="shared" si="18"/>
        <v>106.77083333333333</v>
      </c>
      <c r="AW20" s="42">
        <f t="shared" si="19"/>
        <v>91</v>
      </c>
      <c r="AX20" s="208">
        <v>267</v>
      </c>
      <c r="AY20" s="208">
        <v>223</v>
      </c>
      <c r="AZ20" s="44">
        <f t="shared" si="20"/>
        <v>83.52059925093633</v>
      </c>
      <c r="BA20" s="42">
        <f t="shared" si="21"/>
        <v>-44</v>
      </c>
      <c r="BB20" s="190"/>
      <c r="BC20" s="191"/>
      <c r="BD20" s="191"/>
      <c r="BE20" s="192"/>
      <c r="BF20" s="230">
        <v>182</v>
      </c>
      <c r="BG20" s="230">
        <v>169</v>
      </c>
      <c r="BH20" s="50">
        <f t="shared" si="22"/>
        <v>92.9</v>
      </c>
      <c r="BI20" s="49">
        <f t="shared" si="23"/>
        <v>-13</v>
      </c>
      <c r="BJ20" s="220">
        <v>677</v>
      </c>
      <c r="BK20" s="208">
        <v>701</v>
      </c>
      <c r="BL20" s="44">
        <f t="shared" si="24"/>
        <v>103.5</v>
      </c>
      <c r="BM20" s="42">
        <f t="shared" si="25"/>
        <v>24</v>
      </c>
      <c r="BN20" s="208">
        <v>473</v>
      </c>
      <c r="BO20" s="208">
        <v>444</v>
      </c>
      <c r="BP20" s="44">
        <f t="shared" si="26"/>
        <v>93.86892177589851</v>
      </c>
      <c r="BQ20" s="42">
        <f t="shared" si="27"/>
        <v>-29</v>
      </c>
      <c r="BR20" s="208">
        <v>349</v>
      </c>
      <c r="BS20" s="208">
        <v>292</v>
      </c>
      <c r="BT20" s="44">
        <f t="shared" si="28"/>
        <v>83.66762177650429</v>
      </c>
      <c r="BU20" s="42">
        <f t="shared" si="29"/>
        <v>-57</v>
      </c>
      <c r="BV20" s="224">
        <v>1413.2</v>
      </c>
      <c r="BW20" s="208">
        <v>1488.3</v>
      </c>
      <c r="BX20" s="42">
        <f t="shared" si="30"/>
        <v>75.09999999999991</v>
      </c>
      <c r="BY20" s="208">
        <v>13</v>
      </c>
      <c r="BZ20" s="208">
        <v>9</v>
      </c>
      <c r="CA20" s="44">
        <f t="shared" si="31"/>
        <v>69.2</v>
      </c>
      <c r="CB20" s="42">
        <f t="shared" si="32"/>
        <v>-4</v>
      </c>
      <c r="CC20" s="208">
        <v>23</v>
      </c>
      <c r="CD20" s="208">
        <v>1608.33</v>
      </c>
      <c r="CE20" s="208">
        <v>3200</v>
      </c>
      <c r="CF20" s="42">
        <f t="shared" si="33"/>
        <v>1591.67</v>
      </c>
      <c r="CG20" s="225">
        <v>36</v>
      </c>
      <c r="CH20" s="225">
        <v>49</v>
      </c>
      <c r="CI20" s="45">
        <f t="shared" si="34"/>
        <v>13</v>
      </c>
      <c r="CJ20" s="53"/>
      <c r="CK20" s="53"/>
      <c r="CL20" s="53"/>
      <c r="CM20" s="53"/>
      <c r="CN20" s="14"/>
      <c r="CO20" s="14"/>
    </row>
    <row r="21" spans="1:93" s="20" customFormat="1" ht="21.75" customHeight="1">
      <c r="A21" s="54" t="s">
        <v>116</v>
      </c>
      <c r="B21" s="208">
        <v>1635</v>
      </c>
      <c r="C21" s="209">
        <v>1339</v>
      </c>
      <c r="D21" s="43">
        <f t="shared" si="0"/>
        <v>81.89602446483181</v>
      </c>
      <c r="E21" s="42">
        <f t="shared" si="1"/>
        <v>-296</v>
      </c>
      <c r="F21" s="208">
        <v>601</v>
      </c>
      <c r="G21" s="208">
        <v>723</v>
      </c>
      <c r="H21" s="43">
        <f t="shared" si="2"/>
        <v>120.29950083194676</v>
      </c>
      <c r="I21" s="42">
        <f t="shared" si="3"/>
        <v>122</v>
      </c>
      <c r="J21" s="208">
        <v>1133</v>
      </c>
      <c r="K21" s="208">
        <v>1221</v>
      </c>
      <c r="L21" s="43">
        <f t="shared" si="4"/>
        <v>107.76699029126213</v>
      </c>
      <c r="M21" s="42">
        <f t="shared" si="5"/>
        <v>88</v>
      </c>
      <c r="N21" s="210">
        <v>21</v>
      </c>
      <c r="O21" s="208">
        <v>26</v>
      </c>
      <c r="P21" s="44">
        <f t="shared" si="6"/>
        <v>123.80952380952381</v>
      </c>
      <c r="Q21" s="45">
        <f t="shared" si="7"/>
        <v>5</v>
      </c>
      <c r="R21" s="208">
        <v>291</v>
      </c>
      <c r="S21" s="210">
        <v>333</v>
      </c>
      <c r="T21" s="44">
        <f t="shared" si="8"/>
        <v>114.43298969072164</v>
      </c>
      <c r="U21" s="42">
        <f t="shared" si="9"/>
        <v>42</v>
      </c>
      <c r="V21" s="189"/>
      <c r="W21" s="189"/>
      <c r="X21" s="188"/>
      <c r="Y21" s="189"/>
      <c r="Z21" s="208">
        <v>3522</v>
      </c>
      <c r="AA21" s="208">
        <v>3155</v>
      </c>
      <c r="AB21" s="43">
        <f t="shared" si="10"/>
        <v>89.57978421351504</v>
      </c>
      <c r="AC21" s="42">
        <f t="shared" si="11"/>
        <v>-367</v>
      </c>
      <c r="AD21" s="208">
        <v>1557</v>
      </c>
      <c r="AE21" s="208">
        <v>1292</v>
      </c>
      <c r="AF21" s="43">
        <f t="shared" si="12"/>
        <v>82.9800899165061</v>
      </c>
      <c r="AG21" s="42">
        <f t="shared" si="13"/>
        <v>-265</v>
      </c>
      <c r="AH21" s="208">
        <v>788</v>
      </c>
      <c r="AI21" s="209">
        <v>907</v>
      </c>
      <c r="AJ21" s="43">
        <f t="shared" si="14"/>
        <v>115.1015228426396</v>
      </c>
      <c r="AK21" s="42">
        <f t="shared" si="15"/>
        <v>119</v>
      </c>
      <c r="AL21" s="208">
        <v>0</v>
      </c>
      <c r="AM21" s="208">
        <v>1</v>
      </c>
      <c r="AN21" s="43" t="s">
        <v>126</v>
      </c>
      <c r="AO21" s="42">
        <f t="shared" si="16"/>
        <v>1</v>
      </c>
      <c r="AP21" s="208">
        <v>0</v>
      </c>
      <c r="AQ21" s="208">
        <v>0</v>
      </c>
      <c r="AR21" s="43" t="s">
        <v>126</v>
      </c>
      <c r="AS21" s="42">
        <f t="shared" si="17"/>
        <v>0</v>
      </c>
      <c r="AT21" s="208">
        <v>788</v>
      </c>
      <c r="AU21" s="208">
        <v>906</v>
      </c>
      <c r="AV21" s="43">
        <f t="shared" si="18"/>
        <v>114.9746192893401</v>
      </c>
      <c r="AW21" s="42">
        <f t="shared" si="19"/>
        <v>118</v>
      </c>
      <c r="AX21" s="208">
        <v>229</v>
      </c>
      <c r="AY21" s="208">
        <v>209</v>
      </c>
      <c r="AZ21" s="44">
        <f t="shared" si="20"/>
        <v>91.26637554585153</v>
      </c>
      <c r="BA21" s="42">
        <f t="shared" si="21"/>
        <v>-20</v>
      </c>
      <c r="BB21" s="190"/>
      <c r="BC21" s="191"/>
      <c r="BD21" s="191"/>
      <c r="BE21" s="192"/>
      <c r="BF21" s="230">
        <v>194</v>
      </c>
      <c r="BG21" s="230">
        <v>268</v>
      </c>
      <c r="BH21" s="50">
        <f t="shared" si="22"/>
        <v>138.1</v>
      </c>
      <c r="BI21" s="49">
        <f t="shared" si="23"/>
        <v>74</v>
      </c>
      <c r="BJ21" s="220">
        <v>1197</v>
      </c>
      <c r="BK21" s="208">
        <v>1243</v>
      </c>
      <c r="BL21" s="44">
        <f t="shared" si="24"/>
        <v>103.8</v>
      </c>
      <c r="BM21" s="42">
        <f t="shared" si="25"/>
        <v>46</v>
      </c>
      <c r="BN21" s="208">
        <v>287</v>
      </c>
      <c r="BO21" s="208">
        <v>346</v>
      </c>
      <c r="BP21" s="44">
        <f t="shared" si="26"/>
        <v>120.55749128919861</v>
      </c>
      <c r="BQ21" s="42">
        <f t="shared" si="27"/>
        <v>59</v>
      </c>
      <c r="BR21" s="208">
        <v>226</v>
      </c>
      <c r="BS21" s="208">
        <v>276</v>
      </c>
      <c r="BT21" s="44">
        <f t="shared" si="28"/>
        <v>122.12389380530972</v>
      </c>
      <c r="BU21" s="42">
        <f t="shared" si="29"/>
        <v>50</v>
      </c>
      <c r="BV21" s="224">
        <v>1867.2</v>
      </c>
      <c r="BW21" s="208">
        <v>1960.6</v>
      </c>
      <c r="BX21" s="42">
        <f t="shared" si="30"/>
        <v>93.39999999999986</v>
      </c>
      <c r="BY21" s="208">
        <v>103</v>
      </c>
      <c r="BZ21" s="208">
        <v>78</v>
      </c>
      <c r="CA21" s="44">
        <f t="shared" si="31"/>
        <v>75.7</v>
      </c>
      <c r="CB21" s="42">
        <f t="shared" si="32"/>
        <v>-25</v>
      </c>
      <c r="CC21" s="208">
        <v>95</v>
      </c>
      <c r="CD21" s="208">
        <v>2466.38</v>
      </c>
      <c r="CE21" s="208">
        <v>3272.23</v>
      </c>
      <c r="CF21" s="42">
        <f t="shared" si="33"/>
        <v>805.8499999999999</v>
      </c>
      <c r="CG21" s="225">
        <v>3</v>
      </c>
      <c r="CH21" s="225">
        <v>4</v>
      </c>
      <c r="CI21" s="45">
        <f t="shared" si="34"/>
        <v>1</v>
      </c>
      <c r="CJ21" s="53"/>
      <c r="CK21" s="53"/>
      <c r="CL21" s="53"/>
      <c r="CM21" s="53"/>
      <c r="CN21" s="14"/>
      <c r="CO21" s="14"/>
    </row>
    <row r="22" spans="1:93" s="20" customFormat="1" ht="21.75" customHeight="1">
      <c r="A22" s="54" t="s">
        <v>117</v>
      </c>
      <c r="B22" s="208">
        <v>869</v>
      </c>
      <c r="C22" s="209">
        <v>792</v>
      </c>
      <c r="D22" s="43">
        <f t="shared" si="0"/>
        <v>91.13924050632912</v>
      </c>
      <c r="E22" s="42">
        <f t="shared" si="1"/>
        <v>-77</v>
      </c>
      <c r="F22" s="208">
        <v>375</v>
      </c>
      <c r="G22" s="208">
        <v>366</v>
      </c>
      <c r="H22" s="43">
        <f t="shared" si="2"/>
        <v>97.6</v>
      </c>
      <c r="I22" s="42">
        <f t="shared" si="3"/>
        <v>-9</v>
      </c>
      <c r="J22" s="208">
        <v>504</v>
      </c>
      <c r="K22" s="208">
        <v>498</v>
      </c>
      <c r="L22" s="43">
        <f t="shared" si="4"/>
        <v>98.80952380952381</v>
      </c>
      <c r="M22" s="42">
        <f t="shared" si="5"/>
        <v>-6</v>
      </c>
      <c r="N22" s="210">
        <v>4</v>
      </c>
      <c r="O22" s="208">
        <v>2</v>
      </c>
      <c r="P22" s="44">
        <f t="shared" si="6"/>
        <v>50</v>
      </c>
      <c r="Q22" s="45">
        <f t="shared" si="7"/>
        <v>-2</v>
      </c>
      <c r="R22" s="208">
        <v>127</v>
      </c>
      <c r="S22" s="210">
        <v>195</v>
      </c>
      <c r="T22" s="44">
        <f t="shared" si="8"/>
        <v>153.54330708661416</v>
      </c>
      <c r="U22" s="42">
        <f t="shared" si="9"/>
        <v>68</v>
      </c>
      <c r="V22" s="189"/>
      <c r="W22" s="189"/>
      <c r="X22" s="188"/>
      <c r="Y22" s="189"/>
      <c r="Z22" s="208">
        <v>1495</v>
      </c>
      <c r="AA22" s="208">
        <v>1589</v>
      </c>
      <c r="AB22" s="43">
        <f t="shared" si="10"/>
        <v>106.2876254180602</v>
      </c>
      <c r="AC22" s="42">
        <f t="shared" si="11"/>
        <v>94</v>
      </c>
      <c r="AD22" s="208">
        <v>851</v>
      </c>
      <c r="AE22" s="208">
        <v>770</v>
      </c>
      <c r="AF22" s="43">
        <f t="shared" si="12"/>
        <v>90.48178613396006</v>
      </c>
      <c r="AG22" s="42">
        <f t="shared" si="13"/>
        <v>-81</v>
      </c>
      <c r="AH22" s="208">
        <v>289</v>
      </c>
      <c r="AI22" s="209">
        <v>435</v>
      </c>
      <c r="AJ22" s="43">
        <f t="shared" si="14"/>
        <v>150.5190311418685</v>
      </c>
      <c r="AK22" s="42">
        <f t="shared" si="15"/>
        <v>146</v>
      </c>
      <c r="AL22" s="208">
        <v>0</v>
      </c>
      <c r="AM22" s="208">
        <v>0</v>
      </c>
      <c r="AN22" s="43" t="s">
        <v>126</v>
      </c>
      <c r="AO22" s="42">
        <f t="shared" si="16"/>
        <v>0</v>
      </c>
      <c r="AP22" s="208">
        <v>0</v>
      </c>
      <c r="AQ22" s="208">
        <v>0</v>
      </c>
      <c r="AR22" s="43" t="s">
        <v>126</v>
      </c>
      <c r="AS22" s="42">
        <f t="shared" si="17"/>
        <v>0</v>
      </c>
      <c r="AT22" s="208">
        <v>289</v>
      </c>
      <c r="AU22" s="208">
        <v>435</v>
      </c>
      <c r="AV22" s="43">
        <f t="shared" si="18"/>
        <v>150.5190311418685</v>
      </c>
      <c r="AW22" s="42">
        <f t="shared" si="19"/>
        <v>146</v>
      </c>
      <c r="AX22" s="208">
        <v>328</v>
      </c>
      <c r="AY22" s="208">
        <v>291</v>
      </c>
      <c r="AZ22" s="44">
        <f t="shared" si="20"/>
        <v>88.71951219512195</v>
      </c>
      <c r="BA22" s="42">
        <f t="shared" si="21"/>
        <v>-37</v>
      </c>
      <c r="BB22" s="190"/>
      <c r="BC22" s="191"/>
      <c r="BD22" s="191"/>
      <c r="BE22" s="192"/>
      <c r="BF22" s="230">
        <v>113</v>
      </c>
      <c r="BG22" s="230">
        <v>110</v>
      </c>
      <c r="BH22" s="50">
        <f t="shared" si="22"/>
        <v>97.3</v>
      </c>
      <c r="BI22" s="49">
        <f t="shared" si="23"/>
        <v>-3</v>
      </c>
      <c r="BJ22" s="220">
        <v>463</v>
      </c>
      <c r="BK22" s="208">
        <v>462</v>
      </c>
      <c r="BL22" s="44">
        <f t="shared" si="24"/>
        <v>99.8</v>
      </c>
      <c r="BM22" s="42">
        <f t="shared" si="25"/>
        <v>-1</v>
      </c>
      <c r="BN22" s="208">
        <v>251</v>
      </c>
      <c r="BO22" s="208">
        <v>172</v>
      </c>
      <c r="BP22" s="44">
        <f t="shared" si="26"/>
        <v>68.52589641434263</v>
      </c>
      <c r="BQ22" s="42">
        <f t="shared" si="27"/>
        <v>-79</v>
      </c>
      <c r="BR22" s="208">
        <v>166</v>
      </c>
      <c r="BS22" s="208">
        <v>113</v>
      </c>
      <c r="BT22" s="44">
        <f t="shared" si="28"/>
        <v>68.07228915662651</v>
      </c>
      <c r="BU22" s="42">
        <f t="shared" si="29"/>
        <v>-53</v>
      </c>
      <c r="BV22" s="224">
        <v>1352.7</v>
      </c>
      <c r="BW22" s="208">
        <v>1230.8</v>
      </c>
      <c r="BX22" s="42">
        <f t="shared" si="30"/>
        <v>-121.90000000000009</v>
      </c>
      <c r="BY22" s="208">
        <v>3</v>
      </c>
      <c r="BZ22" s="208">
        <v>8</v>
      </c>
      <c r="CA22" s="44">
        <f t="shared" si="31"/>
        <v>266.7</v>
      </c>
      <c r="CB22" s="42">
        <f t="shared" si="32"/>
        <v>5</v>
      </c>
      <c r="CC22" s="208">
        <v>21</v>
      </c>
      <c r="CD22" s="208">
        <v>1712.68</v>
      </c>
      <c r="CE22" s="208">
        <v>3318.6</v>
      </c>
      <c r="CF22" s="42">
        <f t="shared" si="33"/>
        <v>1605.9199999999998</v>
      </c>
      <c r="CG22" s="225">
        <v>84</v>
      </c>
      <c r="CH22" s="225">
        <v>22</v>
      </c>
      <c r="CI22" s="45">
        <f t="shared" si="34"/>
        <v>-62</v>
      </c>
      <c r="CJ22" s="53"/>
      <c r="CK22" s="53"/>
      <c r="CL22" s="53"/>
      <c r="CM22" s="53"/>
      <c r="CN22" s="14"/>
      <c r="CO22" s="14"/>
    </row>
    <row r="23" spans="1:93" s="20" customFormat="1" ht="21.75" customHeight="1">
      <c r="A23" s="54" t="s">
        <v>118</v>
      </c>
      <c r="B23" s="208">
        <v>1069</v>
      </c>
      <c r="C23" s="209">
        <v>978</v>
      </c>
      <c r="D23" s="43">
        <f t="shared" si="0"/>
        <v>91.48737137511694</v>
      </c>
      <c r="E23" s="42">
        <f t="shared" si="1"/>
        <v>-91</v>
      </c>
      <c r="F23" s="208">
        <v>593</v>
      </c>
      <c r="G23" s="208">
        <v>517</v>
      </c>
      <c r="H23" s="43">
        <f t="shared" si="2"/>
        <v>87.18381112984824</v>
      </c>
      <c r="I23" s="42">
        <f t="shared" si="3"/>
        <v>-76</v>
      </c>
      <c r="J23" s="208">
        <v>689</v>
      </c>
      <c r="K23" s="208">
        <v>759</v>
      </c>
      <c r="L23" s="43">
        <f t="shared" si="4"/>
        <v>110.15965166908563</v>
      </c>
      <c r="M23" s="42">
        <f t="shared" si="5"/>
        <v>70</v>
      </c>
      <c r="N23" s="210">
        <v>19</v>
      </c>
      <c r="O23" s="208">
        <v>14</v>
      </c>
      <c r="P23" s="44">
        <f t="shared" si="6"/>
        <v>73.68421052631578</v>
      </c>
      <c r="Q23" s="45">
        <f t="shared" si="7"/>
        <v>-5</v>
      </c>
      <c r="R23" s="208">
        <v>259</v>
      </c>
      <c r="S23" s="210">
        <v>256</v>
      </c>
      <c r="T23" s="44">
        <f t="shared" si="8"/>
        <v>98.84169884169884</v>
      </c>
      <c r="U23" s="42">
        <f t="shared" si="9"/>
        <v>-3</v>
      </c>
      <c r="V23" s="189"/>
      <c r="W23" s="189"/>
      <c r="X23" s="188"/>
      <c r="Y23" s="189"/>
      <c r="Z23" s="208">
        <v>1883</v>
      </c>
      <c r="AA23" s="208">
        <v>2607</v>
      </c>
      <c r="AB23" s="43">
        <f t="shared" si="10"/>
        <v>138.44928305894848</v>
      </c>
      <c r="AC23" s="42">
        <f t="shared" si="11"/>
        <v>724</v>
      </c>
      <c r="AD23" s="208">
        <v>1046</v>
      </c>
      <c r="AE23" s="208">
        <v>958</v>
      </c>
      <c r="AF23" s="43">
        <f t="shared" si="12"/>
        <v>91.58699808795411</v>
      </c>
      <c r="AG23" s="42">
        <f t="shared" si="13"/>
        <v>-88</v>
      </c>
      <c r="AH23" s="208">
        <v>175</v>
      </c>
      <c r="AI23" s="209">
        <v>550</v>
      </c>
      <c r="AJ23" s="43">
        <f t="shared" si="14"/>
        <v>314.2857142857143</v>
      </c>
      <c r="AK23" s="42">
        <f t="shared" si="15"/>
        <v>375</v>
      </c>
      <c r="AL23" s="208">
        <v>0</v>
      </c>
      <c r="AM23" s="208">
        <v>0</v>
      </c>
      <c r="AN23" s="43" t="s">
        <v>126</v>
      </c>
      <c r="AO23" s="42">
        <f t="shared" si="16"/>
        <v>0</v>
      </c>
      <c r="AP23" s="208">
        <v>0</v>
      </c>
      <c r="AQ23" s="208">
        <v>0</v>
      </c>
      <c r="AR23" s="43" t="s">
        <v>126</v>
      </c>
      <c r="AS23" s="42">
        <f t="shared" si="17"/>
        <v>0</v>
      </c>
      <c r="AT23" s="208">
        <v>175</v>
      </c>
      <c r="AU23" s="208">
        <v>550</v>
      </c>
      <c r="AV23" s="43">
        <f t="shared" si="18"/>
        <v>314.2857142857143</v>
      </c>
      <c r="AW23" s="42">
        <f t="shared" si="19"/>
        <v>375</v>
      </c>
      <c r="AX23" s="208">
        <v>214</v>
      </c>
      <c r="AY23" s="208">
        <v>255</v>
      </c>
      <c r="AZ23" s="44">
        <f t="shared" si="20"/>
        <v>119.1588785046729</v>
      </c>
      <c r="BA23" s="42">
        <f t="shared" si="21"/>
        <v>41</v>
      </c>
      <c r="BB23" s="190"/>
      <c r="BC23" s="191"/>
      <c r="BD23" s="191"/>
      <c r="BE23" s="192"/>
      <c r="BF23" s="230">
        <v>141</v>
      </c>
      <c r="BG23" s="230">
        <v>140</v>
      </c>
      <c r="BH23" s="50">
        <f t="shared" si="22"/>
        <v>99.3</v>
      </c>
      <c r="BI23" s="49">
        <f t="shared" si="23"/>
        <v>-1</v>
      </c>
      <c r="BJ23" s="220">
        <v>619</v>
      </c>
      <c r="BK23" s="208">
        <v>649</v>
      </c>
      <c r="BL23" s="44">
        <f t="shared" si="24"/>
        <v>104.8</v>
      </c>
      <c r="BM23" s="42">
        <f t="shared" si="25"/>
        <v>30</v>
      </c>
      <c r="BN23" s="208">
        <v>344</v>
      </c>
      <c r="BO23" s="208">
        <v>249</v>
      </c>
      <c r="BP23" s="44">
        <f t="shared" si="26"/>
        <v>72.38372093023256</v>
      </c>
      <c r="BQ23" s="42">
        <f t="shared" si="27"/>
        <v>-95</v>
      </c>
      <c r="BR23" s="208">
        <v>276</v>
      </c>
      <c r="BS23" s="208">
        <v>173</v>
      </c>
      <c r="BT23" s="44">
        <f t="shared" si="28"/>
        <v>62.68115942028986</v>
      </c>
      <c r="BU23" s="42">
        <f t="shared" si="29"/>
        <v>-103</v>
      </c>
      <c r="BV23" s="224">
        <v>1606.5</v>
      </c>
      <c r="BW23" s="208">
        <v>1364.6</v>
      </c>
      <c r="BX23" s="42">
        <f t="shared" si="30"/>
        <v>-241.9000000000001</v>
      </c>
      <c r="BY23" s="208">
        <v>3</v>
      </c>
      <c r="BZ23" s="208">
        <v>10</v>
      </c>
      <c r="CA23" s="44">
        <f t="shared" si="31"/>
        <v>333.3</v>
      </c>
      <c r="CB23" s="42">
        <f t="shared" si="32"/>
        <v>7</v>
      </c>
      <c r="CC23" s="208">
        <v>7</v>
      </c>
      <c r="CD23" s="208">
        <v>1696.78</v>
      </c>
      <c r="CE23" s="208">
        <v>3410</v>
      </c>
      <c r="CF23" s="42">
        <f t="shared" si="33"/>
        <v>1713.22</v>
      </c>
      <c r="CG23" s="225">
        <v>115</v>
      </c>
      <c r="CH23" s="225">
        <v>25</v>
      </c>
      <c r="CI23" s="45">
        <f t="shared" si="34"/>
        <v>-90</v>
      </c>
      <c r="CJ23" s="53"/>
      <c r="CK23" s="53"/>
      <c r="CL23" s="53"/>
      <c r="CM23" s="53"/>
      <c r="CN23" s="14"/>
      <c r="CO23" s="14"/>
    </row>
    <row r="24" spans="1:93" s="20" customFormat="1" ht="21.75" customHeight="1">
      <c r="A24" s="54" t="s">
        <v>119</v>
      </c>
      <c r="B24" s="208">
        <v>1154</v>
      </c>
      <c r="C24" s="209">
        <v>1106</v>
      </c>
      <c r="D24" s="43">
        <f t="shared" si="0"/>
        <v>95.84055459272098</v>
      </c>
      <c r="E24" s="42">
        <f t="shared" si="1"/>
        <v>-48</v>
      </c>
      <c r="F24" s="208">
        <v>454</v>
      </c>
      <c r="G24" s="208">
        <v>514</v>
      </c>
      <c r="H24" s="43">
        <f t="shared" si="2"/>
        <v>113.215859030837</v>
      </c>
      <c r="I24" s="42">
        <f t="shared" si="3"/>
        <v>60</v>
      </c>
      <c r="J24" s="208">
        <v>735</v>
      </c>
      <c r="K24" s="208">
        <v>774</v>
      </c>
      <c r="L24" s="43">
        <f t="shared" si="4"/>
        <v>105.3061224489796</v>
      </c>
      <c r="M24" s="42">
        <f t="shared" si="5"/>
        <v>39</v>
      </c>
      <c r="N24" s="210">
        <v>2</v>
      </c>
      <c r="O24" s="208">
        <v>3</v>
      </c>
      <c r="P24" s="44">
        <f t="shared" si="6"/>
        <v>150</v>
      </c>
      <c r="Q24" s="45">
        <f t="shared" si="7"/>
        <v>1</v>
      </c>
      <c r="R24" s="208">
        <v>238</v>
      </c>
      <c r="S24" s="210">
        <v>264</v>
      </c>
      <c r="T24" s="44">
        <f t="shared" si="8"/>
        <v>110.92436974789916</v>
      </c>
      <c r="U24" s="42">
        <f t="shared" si="9"/>
        <v>26</v>
      </c>
      <c r="V24" s="189"/>
      <c r="W24" s="189"/>
      <c r="X24" s="188"/>
      <c r="Y24" s="189"/>
      <c r="Z24" s="208">
        <v>1788</v>
      </c>
      <c r="AA24" s="208">
        <v>1949</v>
      </c>
      <c r="AB24" s="43">
        <f t="shared" si="10"/>
        <v>109.00447427293065</v>
      </c>
      <c r="AC24" s="42">
        <f t="shared" si="11"/>
        <v>161</v>
      </c>
      <c r="AD24" s="208">
        <v>1130</v>
      </c>
      <c r="AE24" s="208">
        <v>1087</v>
      </c>
      <c r="AF24" s="43">
        <f t="shared" si="12"/>
        <v>96.19469026548673</v>
      </c>
      <c r="AG24" s="42">
        <f t="shared" si="13"/>
        <v>-43</v>
      </c>
      <c r="AH24" s="208">
        <v>340</v>
      </c>
      <c r="AI24" s="209">
        <v>268</v>
      </c>
      <c r="AJ24" s="43">
        <f t="shared" si="14"/>
        <v>78.82352941176471</v>
      </c>
      <c r="AK24" s="42">
        <f t="shared" si="15"/>
        <v>-72</v>
      </c>
      <c r="AL24" s="208">
        <v>0</v>
      </c>
      <c r="AM24" s="208">
        <v>0</v>
      </c>
      <c r="AN24" s="43" t="s">
        <v>126</v>
      </c>
      <c r="AO24" s="42">
        <f t="shared" si="16"/>
        <v>0</v>
      </c>
      <c r="AP24" s="208">
        <v>0</v>
      </c>
      <c r="AQ24" s="208">
        <v>0</v>
      </c>
      <c r="AR24" s="43" t="s">
        <v>126</v>
      </c>
      <c r="AS24" s="42">
        <f t="shared" si="17"/>
        <v>0</v>
      </c>
      <c r="AT24" s="208">
        <v>340</v>
      </c>
      <c r="AU24" s="208">
        <v>268</v>
      </c>
      <c r="AV24" s="43">
        <f t="shared" si="18"/>
        <v>78.82352941176471</v>
      </c>
      <c r="AW24" s="42">
        <f t="shared" si="19"/>
        <v>-72</v>
      </c>
      <c r="AX24" s="208">
        <v>305</v>
      </c>
      <c r="AY24" s="208">
        <v>190</v>
      </c>
      <c r="AZ24" s="44">
        <f t="shared" si="20"/>
        <v>62.295081967213115</v>
      </c>
      <c r="BA24" s="42">
        <f t="shared" si="21"/>
        <v>-115</v>
      </c>
      <c r="BB24" s="190"/>
      <c r="BC24" s="191"/>
      <c r="BD24" s="191"/>
      <c r="BE24" s="192"/>
      <c r="BF24" s="230">
        <v>121</v>
      </c>
      <c r="BG24" s="230">
        <v>117</v>
      </c>
      <c r="BH24" s="50">
        <f t="shared" si="22"/>
        <v>96.7</v>
      </c>
      <c r="BI24" s="49">
        <f t="shared" si="23"/>
        <v>-4</v>
      </c>
      <c r="BJ24" s="220">
        <v>719</v>
      </c>
      <c r="BK24" s="208">
        <v>759</v>
      </c>
      <c r="BL24" s="44">
        <f t="shared" si="24"/>
        <v>105.6</v>
      </c>
      <c r="BM24" s="42">
        <f t="shared" si="25"/>
        <v>40</v>
      </c>
      <c r="BN24" s="208">
        <v>232</v>
      </c>
      <c r="BO24" s="208">
        <v>212</v>
      </c>
      <c r="BP24" s="44">
        <f t="shared" si="26"/>
        <v>91.37931034482759</v>
      </c>
      <c r="BQ24" s="42">
        <f t="shared" si="27"/>
        <v>-20</v>
      </c>
      <c r="BR24" s="208">
        <v>137</v>
      </c>
      <c r="BS24" s="208">
        <v>142</v>
      </c>
      <c r="BT24" s="44">
        <f t="shared" si="28"/>
        <v>103.64963503649636</v>
      </c>
      <c r="BU24" s="42">
        <f t="shared" si="29"/>
        <v>5</v>
      </c>
      <c r="BV24" s="224">
        <v>1313.4</v>
      </c>
      <c r="BW24" s="208">
        <v>1352.8</v>
      </c>
      <c r="BX24" s="42">
        <f t="shared" si="30"/>
        <v>39.399999999999864</v>
      </c>
      <c r="BY24" s="208">
        <v>10</v>
      </c>
      <c r="BZ24" s="208">
        <v>9</v>
      </c>
      <c r="CA24" s="44">
        <f t="shared" si="31"/>
        <v>90</v>
      </c>
      <c r="CB24" s="42">
        <f t="shared" si="32"/>
        <v>-1</v>
      </c>
      <c r="CC24" s="208">
        <v>15</v>
      </c>
      <c r="CD24" s="208">
        <v>1649.69</v>
      </c>
      <c r="CE24" s="208">
        <v>3022.22</v>
      </c>
      <c r="CF24" s="42">
        <f t="shared" si="33"/>
        <v>1372.5299999999997</v>
      </c>
      <c r="CG24" s="225">
        <v>23</v>
      </c>
      <c r="CH24" s="225">
        <v>24</v>
      </c>
      <c r="CI24" s="45">
        <f t="shared" si="34"/>
        <v>1</v>
      </c>
      <c r="CJ24" s="53"/>
      <c r="CK24" s="53"/>
      <c r="CL24" s="53"/>
      <c r="CM24" s="53"/>
      <c r="CN24" s="14"/>
      <c r="CO24" s="14"/>
    </row>
    <row r="25" spans="1:93" s="20" customFormat="1" ht="21.75" customHeight="1">
      <c r="A25" s="54" t="s">
        <v>120</v>
      </c>
      <c r="B25" s="208">
        <v>1400</v>
      </c>
      <c r="C25" s="209">
        <v>1206</v>
      </c>
      <c r="D25" s="43">
        <f t="shared" si="0"/>
        <v>86.14285714285714</v>
      </c>
      <c r="E25" s="42">
        <f t="shared" si="1"/>
        <v>-194</v>
      </c>
      <c r="F25" s="208">
        <v>426</v>
      </c>
      <c r="G25" s="208">
        <v>532</v>
      </c>
      <c r="H25" s="43">
        <f t="shared" si="2"/>
        <v>124.88262910798123</v>
      </c>
      <c r="I25" s="42">
        <f t="shared" si="3"/>
        <v>106</v>
      </c>
      <c r="J25" s="208">
        <v>1020</v>
      </c>
      <c r="K25" s="208">
        <v>1112</v>
      </c>
      <c r="L25" s="43">
        <f t="shared" si="4"/>
        <v>109.01960784313725</v>
      </c>
      <c r="M25" s="42">
        <f t="shared" si="5"/>
        <v>92</v>
      </c>
      <c r="N25" s="210">
        <v>8</v>
      </c>
      <c r="O25" s="208">
        <v>18</v>
      </c>
      <c r="P25" s="44">
        <f t="shared" si="6"/>
        <v>225</v>
      </c>
      <c r="Q25" s="45">
        <f t="shared" si="7"/>
        <v>10</v>
      </c>
      <c r="R25" s="208">
        <v>352</v>
      </c>
      <c r="S25" s="210">
        <v>384</v>
      </c>
      <c r="T25" s="44">
        <f t="shared" si="8"/>
        <v>109.09090909090908</v>
      </c>
      <c r="U25" s="42">
        <f t="shared" si="9"/>
        <v>32</v>
      </c>
      <c r="V25" s="189"/>
      <c r="W25" s="189"/>
      <c r="X25" s="188"/>
      <c r="Y25" s="189"/>
      <c r="Z25" s="208">
        <v>2621</v>
      </c>
      <c r="AA25" s="208">
        <v>2386</v>
      </c>
      <c r="AB25" s="43">
        <f t="shared" si="10"/>
        <v>91.0339565051507</v>
      </c>
      <c r="AC25" s="42">
        <f t="shared" si="11"/>
        <v>-235</v>
      </c>
      <c r="AD25" s="208">
        <v>1364</v>
      </c>
      <c r="AE25" s="208">
        <v>1163</v>
      </c>
      <c r="AF25" s="43">
        <f t="shared" si="12"/>
        <v>85.26392961876833</v>
      </c>
      <c r="AG25" s="42">
        <f t="shared" si="13"/>
        <v>-201</v>
      </c>
      <c r="AH25" s="208">
        <v>649</v>
      </c>
      <c r="AI25" s="209">
        <v>627</v>
      </c>
      <c r="AJ25" s="43">
        <f t="shared" si="14"/>
        <v>96.61016949152543</v>
      </c>
      <c r="AK25" s="42">
        <f t="shared" si="15"/>
        <v>-22</v>
      </c>
      <c r="AL25" s="208">
        <v>0</v>
      </c>
      <c r="AM25" s="208">
        <v>90</v>
      </c>
      <c r="AN25" s="43" t="s">
        <v>126</v>
      </c>
      <c r="AO25" s="42">
        <f t="shared" si="16"/>
        <v>90</v>
      </c>
      <c r="AP25" s="208">
        <v>0</v>
      </c>
      <c r="AQ25" s="208">
        <v>0</v>
      </c>
      <c r="AR25" s="43" t="s">
        <v>126</v>
      </c>
      <c r="AS25" s="42">
        <f t="shared" si="17"/>
        <v>0</v>
      </c>
      <c r="AT25" s="208">
        <v>649</v>
      </c>
      <c r="AU25" s="208">
        <v>537</v>
      </c>
      <c r="AV25" s="43">
        <f t="shared" si="18"/>
        <v>82.7426810477658</v>
      </c>
      <c r="AW25" s="42">
        <f t="shared" si="19"/>
        <v>-112</v>
      </c>
      <c r="AX25" s="208">
        <v>165</v>
      </c>
      <c r="AY25" s="208">
        <v>164</v>
      </c>
      <c r="AZ25" s="44">
        <f t="shared" si="20"/>
        <v>99.39393939393939</v>
      </c>
      <c r="BA25" s="42">
        <f t="shared" si="21"/>
        <v>-1</v>
      </c>
      <c r="BB25" s="190"/>
      <c r="BC25" s="191"/>
      <c r="BD25" s="191"/>
      <c r="BE25" s="192"/>
      <c r="BF25" s="230">
        <v>242</v>
      </c>
      <c r="BG25" s="230">
        <v>244</v>
      </c>
      <c r="BH25" s="50">
        <f t="shared" si="22"/>
        <v>100.8</v>
      </c>
      <c r="BI25" s="49">
        <f t="shared" si="23"/>
        <v>2</v>
      </c>
      <c r="BJ25" s="220">
        <v>1139</v>
      </c>
      <c r="BK25" s="208">
        <v>1174</v>
      </c>
      <c r="BL25" s="44">
        <f t="shared" si="24"/>
        <v>103.1</v>
      </c>
      <c r="BM25" s="42">
        <f t="shared" si="25"/>
        <v>35</v>
      </c>
      <c r="BN25" s="208">
        <v>216</v>
      </c>
      <c r="BO25" s="208">
        <v>245</v>
      </c>
      <c r="BP25" s="44">
        <f t="shared" si="26"/>
        <v>113.42592592592592</v>
      </c>
      <c r="BQ25" s="42">
        <f t="shared" si="27"/>
        <v>29</v>
      </c>
      <c r="BR25" s="208">
        <v>175</v>
      </c>
      <c r="BS25" s="208">
        <v>189</v>
      </c>
      <c r="BT25" s="44">
        <f t="shared" si="28"/>
        <v>108</v>
      </c>
      <c r="BU25" s="42">
        <f t="shared" si="29"/>
        <v>14</v>
      </c>
      <c r="BV25" s="224">
        <v>2018.4</v>
      </c>
      <c r="BW25" s="208">
        <v>1954.1</v>
      </c>
      <c r="BX25" s="42">
        <f t="shared" si="30"/>
        <v>-64.30000000000018</v>
      </c>
      <c r="BY25" s="208">
        <v>79</v>
      </c>
      <c r="BZ25" s="208">
        <v>49</v>
      </c>
      <c r="CA25" s="44">
        <f t="shared" si="31"/>
        <v>62</v>
      </c>
      <c r="CB25" s="42">
        <f t="shared" si="32"/>
        <v>-30</v>
      </c>
      <c r="CC25" s="208">
        <v>23</v>
      </c>
      <c r="CD25" s="208">
        <v>1891.54</v>
      </c>
      <c r="CE25" s="208">
        <v>3489.83</v>
      </c>
      <c r="CF25" s="42">
        <f t="shared" si="33"/>
        <v>1598.29</v>
      </c>
      <c r="CG25" s="225">
        <v>3</v>
      </c>
      <c r="CH25" s="225">
        <v>5</v>
      </c>
      <c r="CI25" s="45">
        <f t="shared" si="34"/>
        <v>2</v>
      </c>
      <c r="CJ25" s="53"/>
      <c r="CK25" s="53"/>
      <c r="CL25" s="53"/>
      <c r="CM25" s="53"/>
      <c r="CN25" s="14"/>
      <c r="CO25" s="14"/>
    </row>
    <row r="26" spans="1:93" s="20" customFormat="1" ht="21.75" customHeight="1">
      <c r="A26" s="54" t="s">
        <v>121</v>
      </c>
      <c r="B26" s="208">
        <v>1268</v>
      </c>
      <c r="C26" s="209">
        <v>850</v>
      </c>
      <c r="D26" s="43">
        <f t="shared" si="0"/>
        <v>67.03470031545741</v>
      </c>
      <c r="E26" s="42">
        <f t="shared" si="1"/>
        <v>-418</v>
      </c>
      <c r="F26" s="208">
        <v>652</v>
      </c>
      <c r="G26" s="208">
        <v>460</v>
      </c>
      <c r="H26" s="43">
        <f t="shared" si="2"/>
        <v>70.5521472392638</v>
      </c>
      <c r="I26" s="42">
        <f t="shared" si="3"/>
        <v>-192</v>
      </c>
      <c r="J26" s="208">
        <v>667</v>
      </c>
      <c r="K26" s="208">
        <v>692</v>
      </c>
      <c r="L26" s="43">
        <f t="shared" si="4"/>
        <v>103.74812593703149</v>
      </c>
      <c r="M26" s="42">
        <f t="shared" si="5"/>
        <v>25</v>
      </c>
      <c r="N26" s="210">
        <v>11</v>
      </c>
      <c r="O26" s="208">
        <v>16</v>
      </c>
      <c r="P26" s="44">
        <f t="shared" si="6"/>
        <v>145.45454545454547</v>
      </c>
      <c r="Q26" s="45">
        <f t="shared" si="7"/>
        <v>5</v>
      </c>
      <c r="R26" s="208">
        <v>194</v>
      </c>
      <c r="S26" s="210">
        <v>166</v>
      </c>
      <c r="T26" s="44">
        <f t="shared" si="8"/>
        <v>85.56701030927834</v>
      </c>
      <c r="U26" s="42">
        <f t="shared" si="9"/>
        <v>-28</v>
      </c>
      <c r="V26" s="189"/>
      <c r="W26" s="189"/>
      <c r="X26" s="188"/>
      <c r="Y26" s="189"/>
      <c r="Z26" s="208">
        <v>4210</v>
      </c>
      <c r="AA26" s="208">
        <v>3486</v>
      </c>
      <c r="AB26" s="43">
        <f t="shared" si="10"/>
        <v>82.80285035629453</v>
      </c>
      <c r="AC26" s="42">
        <f t="shared" si="11"/>
        <v>-724</v>
      </c>
      <c r="AD26" s="208">
        <v>1236</v>
      </c>
      <c r="AE26" s="208">
        <v>828</v>
      </c>
      <c r="AF26" s="43">
        <f t="shared" si="12"/>
        <v>66.99029126213593</v>
      </c>
      <c r="AG26" s="42">
        <f t="shared" si="13"/>
        <v>-408</v>
      </c>
      <c r="AH26" s="208">
        <v>1184</v>
      </c>
      <c r="AI26" s="209">
        <v>1071</v>
      </c>
      <c r="AJ26" s="43">
        <f t="shared" si="14"/>
        <v>90.45608108108108</v>
      </c>
      <c r="AK26" s="42">
        <f t="shared" si="15"/>
        <v>-113</v>
      </c>
      <c r="AL26" s="208">
        <v>0</v>
      </c>
      <c r="AM26" s="208">
        <v>0</v>
      </c>
      <c r="AN26" s="43" t="s">
        <v>126</v>
      </c>
      <c r="AO26" s="42">
        <f t="shared" si="16"/>
        <v>0</v>
      </c>
      <c r="AP26" s="208">
        <v>155</v>
      </c>
      <c r="AQ26" s="208">
        <v>160</v>
      </c>
      <c r="AR26" s="43">
        <f>AQ26/AP26*100</f>
        <v>103.2258064516129</v>
      </c>
      <c r="AS26" s="42">
        <f t="shared" si="17"/>
        <v>5</v>
      </c>
      <c r="AT26" s="208">
        <v>1029</v>
      </c>
      <c r="AU26" s="208">
        <v>911</v>
      </c>
      <c r="AV26" s="43">
        <f t="shared" si="18"/>
        <v>88.53255587949465</v>
      </c>
      <c r="AW26" s="42">
        <f t="shared" si="19"/>
        <v>-118</v>
      </c>
      <c r="AX26" s="208">
        <v>223</v>
      </c>
      <c r="AY26" s="208">
        <v>200</v>
      </c>
      <c r="AZ26" s="44">
        <f t="shared" si="20"/>
        <v>89.68609865470853</v>
      </c>
      <c r="BA26" s="42">
        <f t="shared" si="21"/>
        <v>-23</v>
      </c>
      <c r="BB26" s="190"/>
      <c r="BC26" s="191"/>
      <c r="BD26" s="191"/>
      <c r="BE26" s="192"/>
      <c r="BF26" s="230">
        <v>197</v>
      </c>
      <c r="BG26" s="230">
        <v>171</v>
      </c>
      <c r="BH26" s="50">
        <f t="shared" si="22"/>
        <v>86.8</v>
      </c>
      <c r="BI26" s="49">
        <f t="shared" si="23"/>
        <v>-26</v>
      </c>
      <c r="BJ26" s="220">
        <v>736</v>
      </c>
      <c r="BK26" s="208">
        <v>791</v>
      </c>
      <c r="BL26" s="44">
        <f t="shared" si="24"/>
        <v>107.5</v>
      </c>
      <c r="BM26" s="42">
        <f t="shared" si="25"/>
        <v>55</v>
      </c>
      <c r="BN26" s="208">
        <v>392</v>
      </c>
      <c r="BO26" s="208">
        <v>234</v>
      </c>
      <c r="BP26" s="44">
        <f t="shared" si="26"/>
        <v>59.693877551020414</v>
      </c>
      <c r="BQ26" s="42">
        <f t="shared" si="27"/>
        <v>-158</v>
      </c>
      <c r="BR26" s="208">
        <v>327</v>
      </c>
      <c r="BS26" s="208">
        <v>193</v>
      </c>
      <c r="BT26" s="44">
        <f t="shared" si="28"/>
        <v>59.021406727828754</v>
      </c>
      <c r="BU26" s="42">
        <f t="shared" si="29"/>
        <v>-134</v>
      </c>
      <c r="BV26" s="224">
        <v>1911.1</v>
      </c>
      <c r="BW26" s="208">
        <v>2034.3</v>
      </c>
      <c r="BX26" s="42">
        <f t="shared" si="30"/>
        <v>123.20000000000005</v>
      </c>
      <c r="BY26" s="208">
        <v>47</v>
      </c>
      <c r="BZ26" s="208">
        <v>77</v>
      </c>
      <c r="CA26" s="44">
        <f t="shared" si="31"/>
        <v>163.8</v>
      </c>
      <c r="CB26" s="42">
        <f t="shared" si="32"/>
        <v>30</v>
      </c>
      <c r="CC26" s="208">
        <v>59</v>
      </c>
      <c r="CD26" s="208">
        <v>2448.46</v>
      </c>
      <c r="CE26" s="208">
        <v>3766.2</v>
      </c>
      <c r="CF26" s="42">
        <f t="shared" si="33"/>
        <v>1317.7399999999998</v>
      </c>
      <c r="CG26" s="225">
        <v>8</v>
      </c>
      <c r="CH26" s="225">
        <v>3</v>
      </c>
      <c r="CI26" s="45">
        <f t="shared" si="34"/>
        <v>-5</v>
      </c>
      <c r="CJ26" s="53"/>
      <c r="CK26" s="53"/>
      <c r="CL26" s="53"/>
      <c r="CM26" s="53"/>
      <c r="CN26" s="14"/>
      <c r="CO26" s="14"/>
    </row>
    <row r="27" spans="1:93" s="20" customFormat="1" ht="21.75" customHeight="1">
      <c r="A27" s="54" t="s">
        <v>122</v>
      </c>
      <c r="B27" s="208">
        <v>962</v>
      </c>
      <c r="C27" s="209">
        <v>899</v>
      </c>
      <c r="D27" s="43">
        <f t="shared" si="0"/>
        <v>93.45114345114345</v>
      </c>
      <c r="E27" s="42">
        <f t="shared" si="1"/>
        <v>-63</v>
      </c>
      <c r="F27" s="208">
        <v>428</v>
      </c>
      <c r="G27" s="208">
        <v>448</v>
      </c>
      <c r="H27" s="43">
        <f t="shared" si="2"/>
        <v>104.67289719626167</v>
      </c>
      <c r="I27" s="42">
        <f t="shared" si="3"/>
        <v>20</v>
      </c>
      <c r="J27" s="208">
        <v>661</v>
      </c>
      <c r="K27" s="208">
        <v>673</v>
      </c>
      <c r="L27" s="43">
        <f t="shared" si="4"/>
        <v>101.81543116490165</v>
      </c>
      <c r="M27" s="42">
        <f t="shared" si="5"/>
        <v>12</v>
      </c>
      <c r="N27" s="210">
        <v>13</v>
      </c>
      <c r="O27" s="208">
        <v>15</v>
      </c>
      <c r="P27" s="44">
        <f t="shared" si="6"/>
        <v>115.38461538461537</v>
      </c>
      <c r="Q27" s="45">
        <f t="shared" si="7"/>
        <v>2</v>
      </c>
      <c r="R27" s="208">
        <v>214</v>
      </c>
      <c r="S27" s="210">
        <v>224</v>
      </c>
      <c r="T27" s="44">
        <f t="shared" si="8"/>
        <v>104.67289719626167</v>
      </c>
      <c r="U27" s="42">
        <f t="shared" si="9"/>
        <v>10</v>
      </c>
      <c r="V27" s="189"/>
      <c r="W27" s="189"/>
      <c r="X27" s="188"/>
      <c r="Y27" s="189"/>
      <c r="Z27" s="208">
        <v>4088</v>
      </c>
      <c r="AA27" s="208">
        <v>3140</v>
      </c>
      <c r="AB27" s="43">
        <f t="shared" si="10"/>
        <v>76.81017612524462</v>
      </c>
      <c r="AC27" s="42">
        <f t="shared" si="11"/>
        <v>-948</v>
      </c>
      <c r="AD27" s="208">
        <v>960</v>
      </c>
      <c r="AE27" s="208">
        <v>895</v>
      </c>
      <c r="AF27" s="43">
        <f t="shared" si="12"/>
        <v>93.22916666666666</v>
      </c>
      <c r="AG27" s="42">
        <f t="shared" si="13"/>
        <v>-65</v>
      </c>
      <c r="AH27" s="208">
        <v>1294</v>
      </c>
      <c r="AI27" s="209">
        <v>1564</v>
      </c>
      <c r="AJ27" s="43">
        <f t="shared" si="14"/>
        <v>120.86553323029365</v>
      </c>
      <c r="AK27" s="42">
        <f t="shared" si="15"/>
        <v>270</v>
      </c>
      <c r="AL27" s="208">
        <v>0</v>
      </c>
      <c r="AM27" s="208">
        <v>0</v>
      </c>
      <c r="AN27" s="43" t="s">
        <v>126</v>
      </c>
      <c r="AO27" s="42">
        <f t="shared" si="16"/>
        <v>0</v>
      </c>
      <c r="AP27" s="208">
        <v>20</v>
      </c>
      <c r="AQ27" s="208">
        <v>93</v>
      </c>
      <c r="AR27" s="43">
        <f>AQ27/AP27*100</f>
        <v>465.00000000000006</v>
      </c>
      <c r="AS27" s="42">
        <f t="shared" si="17"/>
        <v>73</v>
      </c>
      <c r="AT27" s="208">
        <v>1274</v>
      </c>
      <c r="AU27" s="208">
        <v>1471</v>
      </c>
      <c r="AV27" s="43">
        <f t="shared" si="18"/>
        <v>115.46310832025117</v>
      </c>
      <c r="AW27" s="42">
        <f t="shared" si="19"/>
        <v>197</v>
      </c>
      <c r="AX27" s="208">
        <v>181</v>
      </c>
      <c r="AY27" s="208">
        <v>109</v>
      </c>
      <c r="AZ27" s="44">
        <f t="shared" si="20"/>
        <v>60.22099447513812</v>
      </c>
      <c r="BA27" s="42">
        <f t="shared" si="21"/>
        <v>-72</v>
      </c>
      <c r="BB27" s="190"/>
      <c r="BC27" s="191"/>
      <c r="BD27" s="191"/>
      <c r="BE27" s="192"/>
      <c r="BF27" s="230">
        <v>134</v>
      </c>
      <c r="BG27" s="230">
        <v>141</v>
      </c>
      <c r="BH27" s="50">
        <f t="shared" si="22"/>
        <v>105.2</v>
      </c>
      <c r="BI27" s="49">
        <f t="shared" si="23"/>
        <v>7</v>
      </c>
      <c r="BJ27" s="220">
        <v>583</v>
      </c>
      <c r="BK27" s="208">
        <v>584</v>
      </c>
      <c r="BL27" s="44">
        <f t="shared" si="24"/>
        <v>100.2</v>
      </c>
      <c r="BM27" s="42">
        <f t="shared" si="25"/>
        <v>1</v>
      </c>
      <c r="BN27" s="208">
        <v>248</v>
      </c>
      <c r="BO27" s="208">
        <v>208</v>
      </c>
      <c r="BP27" s="44">
        <f t="shared" si="26"/>
        <v>83.87096774193549</v>
      </c>
      <c r="BQ27" s="42">
        <f t="shared" si="27"/>
        <v>-40</v>
      </c>
      <c r="BR27" s="208">
        <v>187</v>
      </c>
      <c r="BS27" s="208">
        <v>163</v>
      </c>
      <c r="BT27" s="44">
        <f t="shared" si="28"/>
        <v>87.16577540106952</v>
      </c>
      <c r="BU27" s="42">
        <f t="shared" si="29"/>
        <v>-24</v>
      </c>
      <c r="BV27" s="224">
        <v>1494.7</v>
      </c>
      <c r="BW27" s="208">
        <v>1640.4</v>
      </c>
      <c r="BX27" s="42">
        <f t="shared" si="30"/>
        <v>145.70000000000005</v>
      </c>
      <c r="BY27" s="208">
        <v>8</v>
      </c>
      <c r="BZ27" s="208">
        <v>12</v>
      </c>
      <c r="CA27" s="44">
        <f t="shared" si="31"/>
        <v>150</v>
      </c>
      <c r="CB27" s="42">
        <f t="shared" si="32"/>
        <v>4</v>
      </c>
      <c r="CC27" s="208">
        <v>3</v>
      </c>
      <c r="CD27" s="208">
        <v>1580</v>
      </c>
      <c r="CE27" s="208">
        <v>3508.33</v>
      </c>
      <c r="CF27" s="42">
        <f t="shared" si="33"/>
        <v>1928.33</v>
      </c>
      <c r="CG27" s="225">
        <v>31</v>
      </c>
      <c r="CH27" s="225">
        <v>17</v>
      </c>
      <c r="CI27" s="45">
        <f t="shared" si="34"/>
        <v>-14</v>
      </c>
      <c r="CJ27" s="53"/>
      <c r="CK27" s="53"/>
      <c r="CL27" s="53"/>
      <c r="CM27" s="53"/>
      <c r="CN27" s="14"/>
      <c r="CO27" s="14"/>
    </row>
    <row r="28" spans="1:93" s="20" customFormat="1" ht="21.75" customHeight="1">
      <c r="A28" s="54" t="s">
        <v>123</v>
      </c>
      <c r="B28" s="208">
        <v>1950</v>
      </c>
      <c r="C28" s="209">
        <v>1295</v>
      </c>
      <c r="D28" s="43">
        <f t="shared" si="0"/>
        <v>66.41025641025641</v>
      </c>
      <c r="E28" s="42">
        <f t="shared" si="1"/>
        <v>-655</v>
      </c>
      <c r="F28" s="208">
        <v>805</v>
      </c>
      <c r="G28" s="208">
        <v>779</v>
      </c>
      <c r="H28" s="43">
        <f t="shared" si="2"/>
        <v>96.77018633540374</v>
      </c>
      <c r="I28" s="42">
        <f t="shared" si="3"/>
        <v>-26</v>
      </c>
      <c r="J28" s="208">
        <v>1141</v>
      </c>
      <c r="K28" s="208">
        <v>1253</v>
      </c>
      <c r="L28" s="43">
        <f t="shared" si="4"/>
        <v>109.81595092024541</v>
      </c>
      <c r="M28" s="42">
        <f t="shared" si="5"/>
        <v>112</v>
      </c>
      <c r="N28" s="210">
        <v>15</v>
      </c>
      <c r="O28" s="208">
        <v>22</v>
      </c>
      <c r="P28" s="44">
        <f t="shared" si="6"/>
        <v>146.66666666666666</v>
      </c>
      <c r="Q28" s="45">
        <f t="shared" si="7"/>
        <v>7</v>
      </c>
      <c r="R28" s="208">
        <v>295</v>
      </c>
      <c r="S28" s="210">
        <v>184</v>
      </c>
      <c r="T28" s="44">
        <f t="shared" si="8"/>
        <v>62.37288135593221</v>
      </c>
      <c r="U28" s="42">
        <f t="shared" si="9"/>
        <v>-111</v>
      </c>
      <c r="V28" s="189"/>
      <c r="W28" s="189"/>
      <c r="X28" s="188"/>
      <c r="Y28" s="189"/>
      <c r="Z28" s="208">
        <v>6295</v>
      </c>
      <c r="AA28" s="208">
        <v>5472</v>
      </c>
      <c r="AB28" s="43">
        <f t="shared" si="10"/>
        <v>86.92613185067513</v>
      </c>
      <c r="AC28" s="42">
        <f t="shared" si="11"/>
        <v>-823</v>
      </c>
      <c r="AD28" s="208">
        <v>1780</v>
      </c>
      <c r="AE28" s="208">
        <v>1251</v>
      </c>
      <c r="AF28" s="43">
        <f t="shared" si="12"/>
        <v>70.28089887640449</v>
      </c>
      <c r="AG28" s="42">
        <f t="shared" si="13"/>
        <v>-529</v>
      </c>
      <c r="AH28" s="208">
        <v>2588</v>
      </c>
      <c r="AI28" s="209">
        <v>1749</v>
      </c>
      <c r="AJ28" s="43">
        <f t="shared" si="14"/>
        <v>67.58114374034004</v>
      </c>
      <c r="AK28" s="42">
        <f t="shared" si="15"/>
        <v>-839</v>
      </c>
      <c r="AL28" s="208">
        <v>22</v>
      </c>
      <c r="AM28" s="208">
        <v>0</v>
      </c>
      <c r="AN28" s="43">
        <f>AM28/AL28*100</f>
        <v>0</v>
      </c>
      <c r="AO28" s="42">
        <f t="shared" si="16"/>
        <v>-22</v>
      </c>
      <c r="AP28" s="208">
        <v>17</v>
      </c>
      <c r="AQ28" s="208">
        <v>8</v>
      </c>
      <c r="AR28" s="43">
        <f>AQ28/AP28*100</f>
        <v>47.05882352941176</v>
      </c>
      <c r="AS28" s="42">
        <f t="shared" si="17"/>
        <v>-9</v>
      </c>
      <c r="AT28" s="208">
        <v>2549</v>
      </c>
      <c r="AU28" s="208">
        <v>1741</v>
      </c>
      <c r="AV28" s="43">
        <f t="shared" si="18"/>
        <v>68.30129462534327</v>
      </c>
      <c r="AW28" s="42">
        <f t="shared" si="19"/>
        <v>-808</v>
      </c>
      <c r="AX28" s="208">
        <v>157</v>
      </c>
      <c r="AY28" s="208">
        <v>91</v>
      </c>
      <c r="AZ28" s="44">
        <f t="shared" si="20"/>
        <v>57.961783439490446</v>
      </c>
      <c r="BA28" s="42">
        <f t="shared" si="21"/>
        <v>-66</v>
      </c>
      <c r="BB28" s="190"/>
      <c r="BC28" s="191"/>
      <c r="BD28" s="191"/>
      <c r="BE28" s="192"/>
      <c r="BF28" s="230">
        <v>327</v>
      </c>
      <c r="BG28" s="230">
        <v>311</v>
      </c>
      <c r="BH28" s="50">
        <f t="shared" si="22"/>
        <v>95.1</v>
      </c>
      <c r="BI28" s="49">
        <f t="shared" si="23"/>
        <v>-16</v>
      </c>
      <c r="BJ28" s="220">
        <v>1261</v>
      </c>
      <c r="BK28" s="208">
        <v>1439</v>
      </c>
      <c r="BL28" s="44">
        <f t="shared" si="24"/>
        <v>114.1</v>
      </c>
      <c r="BM28" s="42">
        <f t="shared" si="25"/>
        <v>178</v>
      </c>
      <c r="BN28" s="208">
        <v>426</v>
      </c>
      <c r="BO28" s="208">
        <v>459</v>
      </c>
      <c r="BP28" s="44">
        <f t="shared" si="26"/>
        <v>107.74647887323943</v>
      </c>
      <c r="BQ28" s="42">
        <f t="shared" si="27"/>
        <v>33</v>
      </c>
      <c r="BR28" s="208">
        <v>351</v>
      </c>
      <c r="BS28" s="208">
        <v>391</v>
      </c>
      <c r="BT28" s="44">
        <f t="shared" si="28"/>
        <v>111.39601139601139</v>
      </c>
      <c r="BU28" s="42">
        <f t="shared" si="29"/>
        <v>40</v>
      </c>
      <c r="BV28" s="224">
        <v>1906.3</v>
      </c>
      <c r="BW28" s="208">
        <v>2485.6</v>
      </c>
      <c r="BX28" s="42">
        <f t="shared" si="30"/>
        <v>579.3</v>
      </c>
      <c r="BY28" s="208">
        <v>93</v>
      </c>
      <c r="BZ28" s="208">
        <v>152</v>
      </c>
      <c r="CA28" s="44">
        <f t="shared" si="31"/>
        <v>163.4</v>
      </c>
      <c r="CB28" s="42">
        <f t="shared" si="32"/>
        <v>59</v>
      </c>
      <c r="CC28" s="208">
        <v>113</v>
      </c>
      <c r="CD28" s="208">
        <v>2045.26</v>
      </c>
      <c r="CE28" s="208">
        <v>3797.55</v>
      </c>
      <c r="CF28" s="42">
        <f t="shared" si="33"/>
        <v>1752.2900000000002</v>
      </c>
      <c r="CG28" s="225">
        <v>5</v>
      </c>
      <c r="CH28" s="225">
        <v>3</v>
      </c>
      <c r="CI28" s="45">
        <f t="shared" si="34"/>
        <v>-2</v>
      </c>
      <c r="CJ28" s="53"/>
      <c r="CK28" s="53"/>
      <c r="CL28" s="53"/>
      <c r="CM28" s="53"/>
      <c r="CN28" s="14"/>
      <c r="CO28" s="14"/>
    </row>
    <row r="29" spans="1:93" s="20" customFormat="1" ht="21.75" customHeight="1">
      <c r="A29" s="54" t="s">
        <v>124</v>
      </c>
      <c r="B29" s="208">
        <v>5412</v>
      </c>
      <c r="C29" s="209">
        <v>4090</v>
      </c>
      <c r="D29" s="43">
        <f t="shared" si="0"/>
        <v>75.57280118255728</v>
      </c>
      <c r="E29" s="42">
        <f t="shared" si="1"/>
        <v>-1322</v>
      </c>
      <c r="F29" s="208">
        <v>2715</v>
      </c>
      <c r="G29" s="208">
        <v>2561</v>
      </c>
      <c r="H29" s="43">
        <f t="shared" si="2"/>
        <v>94.32780847145487</v>
      </c>
      <c r="I29" s="42">
        <f t="shared" si="3"/>
        <v>-154</v>
      </c>
      <c r="J29" s="208">
        <v>2895</v>
      </c>
      <c r="K29" s="208">
        <v>4010</v>
      </c>
      <c r="L29" s="43">
        <f t="shared" si="4"/>
        <v>138.5146804835924</v>
      </c>
      <c r="M29" s="42">
        <f t="shared" si="5"/>
        <v>1115</v>
      </c>
      <c r="N29" s="210">
        <v>100</v>
      </c>
      <c r="O29" s="208">
        <v>91</v>
      </c>
      <c r="P29" s="44">
        <f t="shared" si="6"/>
        <v>91</v>
      </c>
      <c r="Q29" s="45">
        <f t="shared" si="7"/>
        <v>-9</v>
      </c>
      <c r="R29" s="208">
        <v>302</v>
      </c>
      <c r="S29" s="210">
        <v>262</v>
      </c>
      <c r="T29" s="44">
        <f t="shared" si="8"/>
        <v>86.75496688741721</v>
      </c>
      <c r="U29" s="42">
        <f t="shared" si="9"/>
        <v>-40</v>
      </c>
      <c r="V29" s="189"/>
      <c r="W29" s="189"/>
      <c r="X29" s="188"/>
      <c r="Y29" s="189"/>
      <c r="Z29" s="208">
        <v>10092</v>
      </c>
      <c r="AA29" s="208">
        <v>9997</v>
      </c>
      <c r="AB29" s="43">
        <f t="shared" si="10"/>
        <v>99.05866032500991</v>
      </c>
      <c r="AC29" s="42">
        <f t="shared" si="11"/>
        <v>-95</v>
      </c>
      <c r="AD29" s="208">
        <v>4608</v>
      </c>
      <c r="AE29" s="208">
        <v>3643</v>
      </c>
      <c r="AF29" s="43">
        <f t="shared" si="12"/>
        <v>79.05815972222221</v>
      </c>
      <c r="AG29" s="42">
        <f t="shared" si="13"/>
        <v>-965</v>
      </c>
      <c r="AH29" s="208">
        <v>2212</v>
      </c>
      <c r="AI29" s="209">
        <v>2722</v>
      </c>
      <c r="AJ29" s="43">
        <f t="shared" si="14"/>
        <v>123.05605786618446</v>
      </c>
      <c r="AK29" s="42">
        <f t="shared" si="15"/>
        <v>510</v>
      </c>
      <c r="AL29" s="208">
        <v>463</v>
      </c>
      <c r="AM29" s="208">
        <v>429</v>
      </c>
      <c r="AN29" s="43">
        <f>AM29/AL29*100</f>
        <v>92.65658747300216</v>
      </c>
      <c r="AO29" s="42">
        <f t="shared" si="16"/>
        <v>-34</v>
      </c>
      <c r="AP29" s="208">
        <v>6</v>
      </c>
      <c r="AQ29" s="208">
        <v>87</v>
      </c>
      <c r="AR29" s="43" t="s">
        <v>160</v>
      </c>
      <c r="AS29" s="42">
        <f t="shared" si="17"/>
        <v>81</v>
      </c>
      <c r="AT29" s="208">
        <v>1743</v>
      </c>
      <c r="AU29" s="208">
        <v>2206</v>
      </c>
      <c r="AV29" s="43">
        <f t="shared" si="18"/>
        <v>126.56339644291452</v>
      </c>
      <c r="AW29" s="42">
        <f t="shared" si="19"/>
        <v>463</v>
      </c>
      <c r="AX29" s="208">
        <v>582</v>
      </c>
      <c r="AY29" s="208">
        <v>537</v>
      </c>
      <c r="AZ29" s="44">
        <f t="shared" si="20"/>
        <v>92.26804123711341</v>
      </c>
      <c r="BA29" s="42">
        <f t="shared" si="21"/>
        <v>-45</v>
      </c>
      <c r="BB29" s="190"/>
      <c r="BC29" s="191"/>
      <c r="BD29" s="191"/>
      <c r="BE29" s="192"/>
      <c r="BF29" s="230">
        <v>1004</v>
      </c>
      <c r="BG29" s="230">
        <v>1121</v>
      </c>
      <c r="BH29" s="50">
        <f t="shared" si="22"/>
        <v>111.7</v>
      </c>
      <c r="BI29" s="49">
        <f t="shared" si="23"/>
        <v>117</v>
      </c>
      <c r="BJ29" s="220">
        <v>5066</v>
      </c>
      <c r="BK29" s="208">
        <v>5605</v>
      </c>
      <c r="BL29" s="44">
        <f t="shared" si="24"/>
        <v>110.6</v>
      </c>
      <c r="BM29" s="42">
        <f t="shared" si="25"/>
        <v>539</v>
      </c>
      <c r="BN29" s="208">
        <v>1673</v>
      </c>
      <c r="BO29" s="208">
        <v>1447</v>
      </c>
      <c r="BP29" s="44">
        <f t="shared" si="26"/>
        <v>86.49133293484758</v>
      </c>
      <c r="BQ29" s="42">
        <f t="shared" si="27"/>
        <v>-226</v>
      </c>
      <c r="BR29" s="208">
        <v>1349</v>
      </c>
      <c r="BS29" s="208">
        <v>1172</v>
      </c>
      <c r="BT29" s="44">
        <f t="shared" si="28"/>
        <v>86.87916975537435</v>
      </c>
      <c r="BU29" s="42">
        <f t="shared" si="29"/>
        <v>-177</v>
      </c>
      <c r="BV29" s="224">
        <v>2102.3</v>
      </c>
      <c r="BW29" s="208">
        <v>2473.4</v>
      </c>
      <c r="BX29" s="42">
        <f t="shared" si="30"/>
        <v>371.0999999999999</v>
      </c>
      <c r="BY29" s="208">
        <v>602</v>
      </c>
      <c r="BZ29" s="208">
        <v>444</v>
      </c>
      <c r="CA29" s="44">
        <f t="shared" si="31"/>
        <v>73.8</v>
      </c>
      <c r="CB29" s="42">
        <f t="shared" si="32"/>
        <v>-158</v>
      </c>
      <c r="CC29" s="208">
        <v>998</v>
      </c>
      <c r="CD29" s="208">
        <v>2387.68</v>
      </c>
      <c r="CE29" s="208">
        <v>4086.86</v>
      </c>
      <c r="CF29" s="42">
        <f t="shared" si="33"/>
        <v>1699.1800000000003</v>
      </c>
      <c r="CG29" s="225">
        <v>3</v>
      </c>
      <c r="CH29" s="225">
        <v>3</v>
      </c>
      <c r="CI29" s="45">
        <f t="shared" si="34"/>
        <v>0</v>
      </c>
      <c r="CJ29" s="53"/>
      <c r="CK29" s="53"/>
      <c r="CL29" s="53"/>
      <c r="CM29" s="53"/>
      <c r="CN29" s="14"/>
      <c r="CO29" s="14"/>
    </row>
    <row r="30" spans="5:90" s="57" customFormat="1" ht="15.75"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BJ30" s="59"/>
      <c r="BK30" s="59"/>
      <c r="BL30" s="59"/>
      <c r="BM30" s="60"/>
      <c r="BU30" s="61"/>
      <c r="BV30" s="61"/>
      <c r="BW30" s="61"/>
      <c r="CK30" s="53"/>
      <c r="CL30" s="53"/>
    </row>
    <row r="31" spans="5:75" s="57" customFormat="1" ht="12.75"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BJ31" s="59"/>
      <c r="BK31" s="59"/>
      <c r="BL31" s="59"/>
      <c r="BM31" s="60"/>
      <c r="BU31" s="61"/>
      <c r="BV31" s="61"/>
      <c r="BW31" s="61"/>
    </row>
    <row r="32" spans="5:75" s="57" customFormat="1" ht="12.75"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BJ32" s="59"/>
      <c r="BK32" s="59"/>
      <c r="BL32" s="59"/>
      <c r="BM32" s="60"/>
      <c r="BU32" s="61"/>
      <c r="BV32" s="61"/>
      <c r="BW32" s="61"/>
    </row>
    <row r="33" spans="5:75" s="57" customFormat="1" ht="12.75"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BM33" s="61"/>
      <c r="BU33" s="61"/>
      <c r="BV33" s="61"/>
      <c r="BW33" s="61"/>
    </row>
    <row r="34" spans="5:75" s="57" customFormat="1" ht="12.75"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BU34" s="61"/>
      <c r="BV34" s="61"/>
      <c r="BW34" s="61"/>
    </row>
    <row r="35" spans="5:17" s="57" customFormat="1" ht="12.75"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5:17" s="57" customFormat="1" ht="12.75"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5:17" s="57" customFormat="1" ht="12.75"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="57" customFormat="1" ht="12.75"/>
    <row r="39" s="57" customFormat="1" ht="12.75"/>
    <row r="40" s="57" customFormat="1" ht="12.75"/>
    <row r="41" s="57" customFormat="1" ht="12.75"/>
    <row r="42" s="57" customFormat="1" ht="12.75"/>
    <row r="43" s="57" customFormat="1" ht="12.75"/>
    <row r="44" s="57" customFormat="1" ht="12.75"/>
    <row r="45" s="57" customFormat="1" ht="12.75"/>
    <row r="46" s="57" customFormat="1" ht="12.75"/>
    <row r="47" s="57" customFormat="1" ht="12.75"/>
    <row r="48" s="57" customFormat="1" ht="12.75"/>
    <row r="49" s="57" customFormat="1" ht="12.75"/>
    <row r="50" s="57" customFormat="1" ht="12.75"/>
    <row r="51" s="57" customFormat="1" ht="12.75"/>
    <row r="52" s="57" customFormat="1" ht="12.75"/>
    <row r="53" s="57" customFormat="1" ht="12.75"/>
    <row r="54" s="57" customFormat="1" ht="12.75"/>
    <row r="55" s="57" customFormat="1" ht="12.75"/>
    <row r="56" s="57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</sheetData>
  <sheetProtection/>
  <mergeCells count="90">
    <mergeCell ref="L6:M6"/>
    <mergeCell ref="A3:A7"/>
    <mergeCell ref="B3:E5"/>
    <mergeCell ref="F3:I5"/>
    <mergeCell ref="J3:M5"/>
    <mergeCell ref="Z3:AC5"/>
    <mergeCell ref="N3:Q5"/>
    <mergeCell ref="B6:B7"/>
    <mergeCell ref="C6:C7"/>
    <mergeCell ref="K6:K7"/>
    <mergeCell ref="D6:E6"/>
    <mergeCell ref="F6:F7"/>
    <mergeCell ref="G6:G7"/>
    <mergeCell ref="H6:I6"/>
    <mergeCell ref="J6:J7"/>
    <mergeCell ref="B1:U1"/>
    <mergeCell ref="B2:U2"/>
    <mergeCell ref="R3:U5"/>
    <mergeCell ref="V3:Y5"/>
    <mergeCell ref="CD3:CF5"/>
    <mergeCell ref="CG3:CI5"/>
    <mergeCell ref="AD4:AG5"/>
    <mergeCell ref="AL4:AO5"/>
    <mergeCell ref="AP4:AS5"/>
    <mergeCell ref="AT4:AW5"/>
    <mergeCell ref="BD4:BE5"/>
    <mergeCell ref="BF3:BI5"/>
    <mergeCell ref="BJ3:BM5"/>
    <mergeCell ref="AX3:BA5"/>
    <mergeCell ref="S6:S7"/>
    <mergeCell ref="BR3:BU5"/>
    <mergeCell ref="BV3:BX5"/>
    <mergeCell ref="AQ6:AQ7"/>
    <mergeCell ref="AB6:AC6"/>
    <mergeCell ref="AD6:AD7"/>
    <mergeCell ref="AE6:AE7"/>
    <mergeCell ref="AF6:AG6"/>
    <mergeCell ref="AN6:AO6"/>
    <mergeCell ref="AA6:AA7"/>
    <mergeCell ref="BY3:CC5"/>
    <mergeCell ref="AD3:AG3"/>
    <mergeCell ref="AH3:AK5"/>
    <mergeCell ref="AL3:AW3"/>
    <mergeCell ref="BN3:BQ5"/>
    <mergeCell ref="N6:N7"/>
    <mergeCell ref="O6:O7"/>
    <mergeCell ref="P6:Q6"/>
    <mergeCell ref="R6:R7"/>
    <mergeCell ref="Z6:Z7"/>
    <mergeCell ref="AV6:AW6"/>
    <mergeCell ref="AX6:AX7"/>
    <mergeCell ref="AH6:AH7"/>
    <mergeCell ref="AI6:AI7"/>
    <mergeCell ref="AJ6:AK6"/>
    <mergeCell ref="AL6:AL7"/>
    <mergeCell ref="AM6:AM7"/>
    <mergeCell ref="T6:U6"/>
    <mergeCell ref="V6:V7"/>
    <mergeCell ref="W6:W7"/>
    <mergeCell ref="X6:Y6"/>
    <mergeCell ref="BP6:BQ6"/>
    <mergeCell ref="BR6:BR7"/>
    <mergeCell ref="BO6:BO7"/>
    <mergeCell ref="BJ6:BK6"/>
    <mergeCell ref="AZ6:BA6"/>
    <mergeCell ref="BF6:BF7"/>
    <mergeCell ref="BS6:BS7"/>
    <mergeCell ref="AP6:AP7"/>
    <mergeCell ref="BL6:BM6"/>
    <mergeCell ref="AR6:AS6"/>
    <mergeCell ref="AT6:AT7"/>
    <mergeCell ref="AU6:AU7"/>
    <mergeCell ref="BG6:BG7"/>
    <mergeCell ref="BH6:BI6"/>
    <mergeCell ref="AY6:AY7"/>
    <mergeCell ref="CI6:CI7"/>
    <mergeCell ref="CC6:CC7"/>
    <mergeCell ref="CD6:CD7"/>
    <mergeCell ref="CE6:CE7"/>
    <mergeCell ref="CF6:CF7"/>
    <mergeCell ref="CA6:CB6"/>
    <mergeCell ref="BN6:BN7"/>
    <mergeCell ref="CG6:CG7"/>
    <mergeCell ref="CH6:CH7"/>
    <mergeCell ref="BZ6:BZ7"/>
    <mergeCell ref="BT6:BU6"/>
    <mergeCell ref="BV6:BV7"/>
    <mergeCell ref="BW6:BW7"/>
    <mergeCell ref="BX6:BX7"/>
    <mergeCell ref="BY6:BY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1" r:id="rId1"/>
  <colBreaks count="3" manualBreakCount="3">
    <brk id="25" max="33" man="1"/>
    <brk id="49" max="33" man="1"/>
    <brk id="7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gennady_trush</cp:lastModifiedBy>
  <cp:lastPrinted>2017-11-30T09:32:02Z</cp:lastPrinted>
  <dcterms:created xsi:type="dcterms:W3CDTF">2017-11-17T08:56:41Z</dcterms:created>
  <dcterms:modified xsi:type="dcterms:W3CDTF">2018-04-25T06:39:43Z</dcterms:modified>
  <cp:category/>
  <cp:version/>
  <cp:contentType/>
  <cp:contentStatus/>
</cp:coreProperties>
</file>