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Z:\Статистика\Для САЙТА\СТАТИСТИЧНА ІНФОРМАЦІЯ\2.Надання послуг окремим категоріям громадян\2022\"/>
    </mc:Choice>
  </mc:AlternateContent>
  <xr:revisionPtr revIDLastSave="0" documentId="13_ncr:1_{957654B8-6F33-4E93-81B7-5C9F031DB56B}" xr6:coauthVersionLast="47" xr6:coauthVersionMax="47" xr10:uidLastSave="{00000000-0000-0000-0000-000000000000}"/>
  <bookViews>
    <workbookView xWindow="-108" yWindow="-108" windowWidth="30936" windowHeight="16896" tabRatio="793" activeTab="13" xr2:uid="{00000000-000D-0000-FFFF-FFFF00000000}"/>
  </bookViews>
  <sheets>
    <sheet name="1" sheetId="23" r:id="rId1"/>
    <sheet name="2" sheetId="66" r:id="rId2"/>
    <sheet name="3" sheetId="42" r:id="rId3"/>
    <sheet name="4" sheetId="67" r:id="rId4"/>
    <sheet name="5" sheetId="24" r:id="rId5"/>
    <sheet name="6" sheetId="68" r:id="rId6"/>
    <sheet name="7" sheetId="61" r:id="rId7"/>
    <sheet name="8" sheetId="69" r:id="rId8"/>
    <sheet name="9" sheetId="40" r:id="rId9"/>
    <sheet name="10" sheetId="70" r:id="rId10"/>
    <sheet name="11" sheetId="51" r:id="rId11"/>
    <sheet name="12" sheetId="64" r:id="rId12"/>
    <sheet name="13" sheetId="65" r:id="rId13"/>
    <sheet name="14" sheetId="58" r:id="rId14"/>
    <sheet name="15" sheetId="71" r:id="rId15"/>
    <sheet name="16" sheetId="7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'10'!$A$1:$X$29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'6'!$A$1:$X$29</definedName>
    <definedName name="_xlnm.Print_Area" localSheetId="6">'7'!$A$1:$E$19</definedName>
    <definedName name="_xlnm.Print_Area" localSheetId="7">'8'!$A$1:$X$29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1">'[2]Sheet1 (2)'!#REF!</definedName>
    <definedName name="оплад" localSheetId="2">'[2]Sheet1 (2)'!#REF!</definedName>
    <definedName name="оплад" localSheetId="3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1">'[2]Sheet1 (3)'!#REF!</definedName>
    <definedName name="праовл" localSheetId="2">'[2]Sheet1 (3)'!#REF!</definedName>
    <definedName name="праовл" localSheetId="3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1">'[2]Sheet1 (2)'!#REF!</definedName>
    <definedName name="рррр" localSheetId="2">'[2]Sheet1 (2)'!#REF!</definedName>
    <definedName name="рррр" localSheetId="3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58" l="1"/>
  <c r="H20" i="58"/>
  <c r="I19" i="58"/>
  <c r="H19" i="58"/>
  <c r="I13" i="58"/>
  <c r="H13" i="58"/>
  <c r="I12" i="58"/>
  <c r="H12" i="58"/>
  <c r="I11" i="58"/>
  <c r="H11" i="58"/>
  <c r="I10" i="58"/>
  <c r="H10" i="58"/>
  <c r="I9" i="58"/>
  <c r="H9" i="58"/>
  <c r="E20" i="58"/>
  <c r="D20" i="58"/>
  <c r="E19" i="58"/>
  <c r="D19" i="58"/>
  <c r="E13" i="58"/>
  <c r="D13" i="58"/>
  <c r="E12" i="58"/>
  <c r="D12" i="58"/>
  <c r="E11" i="58"/>
  <c r="D11" i="58"/>
  <c r="E10" i="58"/>
  <c r="D10" i="58"/>
  <c r="D9" i="58"/>
  <c r="W8" i="72"/>
  <c r="V8" i="72"/>
  <c r="T8" i="72"/>
  <c r="S8" i="72"/>
  <c r="R8" i="72"/>
  <c r="P8" i="72"/>
  <c r="O8" i="72"/>
  <c r="M8" i="72"/>
  <c r="N8" i="72" s="1"/>
  <c r="L8" i="72"/>
  <c r="J8" i="72"/>
  <c r="I8" i="72"/>
  <c r="G8" i="72"/>
  <c r="F8" i="72"/>
  <c r="C8" i="72"/>
  <c r="D8" i="72"/>
  <c r="B8" i="72"/>
  <c r="X28" i="72"/>
  <c r="X27" i="72"/>
  <c r="X26" i="72"/>
  <c r="X25" i="72"/>
  <c r="X24" i="72"/>
  <c r="X23" i="72"/>
  <c r="X22" i="72"/>
  <c r="X21" i="72"/>
  <c r="X20" i="72"/>
  <c r="X19" i="72"/>
  <c r="X18" i="72"/>
  <c r="X17" i="72"/>
  <c r="X16" i="72"/>
  <c r="X15" i="72"/>
  <c r="X14" i="72"/>
  <c r="X13" i="72"/>
  <c r="X12" i="72"/>
  <c r="X11" i="72"/>
  <c r="X10" i="72"/>
  <c r="X9" i="72"/>
  <c r="X8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U12" i="72"/>
  <c r="U11" i="72"/>
  <c r="U10" i="72"/>
  <c r="U9" i="72"/>
  <c r="Q28" i="72"/>
  <c r="Q27" i="72"/>
  <c r="Q26" i="72"/>
  <c r="Q25" i="72"/>
  <c r="Q24" i="72"/>
  <c r="Q23" i="72"/>
  <c r="Q22" i="72"/>
  <c r="Q21" i="72"/>
  <c r="Q20" i="72"/>
  <c r="Q19" i="72"/>
  <c r="Q18" i="72"/>
  <c r="Q17" i="72"/>
  <c r="Q16" i="72"/>
  <c r="Q15" i="72"/>
  <c r="Q14" i="72"/>
  <c r="Q13" i="72"/>
  <c r="Q12" i="72"/>
  <c r="Q11" i="72"/>
  <c r="Q10" i="72"/>
  <c r="Q9" i="72"/>
  <c r="Q8" i="72"/>
  <c r="N28" i="72"/>
  <c r="N27" i="72"/>
  <c r="N26" i="72"/>
  <c r="N25" i="72"/>
  <c r="N24" i="72"/>
  <c r="N23" i="72"/>
  <c r="N22" i="72"/>
  <c r="N21" i="72"/>
  <c r="N20" i="72"/>
  <c r="N19" i="72"/>
  <c r="N18" i="72"/>
  <c r="N17" i="72"/>
  <c r="N16" i="72"/>
  <c r="N15" i="72"/>
  <c r="N14" i="72"/>
  <c r="N13" i="72"/>
  <c r="N12" i="72"/>
  <c r="N11" i="72"/>
  <c r="N10" i="72"/>
  <c r="N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X11" i="71"/>
  <c r="X10" i="71"/>
  <c r="X9" i="71"/>
  <c r="U28" i="71"/>
  <c r="U27" i="71"/>
  <c r="U26" i="71"/>
  <c r="U25" i="71"/>
  <c r="U24" i="71"/>
  <c r="U23" i="71"/>
  <c r="U22" i="71"/>
  <c r="U21" i="71"/>
  <c r="U20" i="71"/>
  <c r="U19" i="71"/>
  <c r="U18" i="71"/>
  <c r="U17" i="71"/>
  <c r="U16" i="71"/>
  <c r="U15" i="71"/>
  <c r="U14" i="71"/>
  <c r="U13" i="71"/>
  <c r="U12" i="71"/>
  <c r="U11" i="71"/>
  <c r="U10" i="71"/>
  <c r="U9" i="71"/>
  <c r="Q28" i="71"/>
  <c r="Q27" i="71"/>
  <c r="Q26" i="71"/>
  <c r="Q25" i="71"/>
  <c r="Q24" i="71"/>
  <c r="Q23" i="71"/>
  <c r="Q22" i="71"/>
  <c r="Q21" i="71"/>
  <c r="Q20" i="71"/>
  <c r="Q19" i="71"/>
  <c r="Q18" i="71"/>
  <c r="Q17" i="71"/>
  <c r="Q16" i="71"/>
  <c r="Q15" i="71"/>
  <c r="Q14" i="71"/>
  <c r="Q13" i="71"/>
  <c r="Q12" i="71"/>
  <c r="Q11" i="71"/>
  <c r="Q10" i="71"/>
  <c r="Q9" i="71"/>
  <c r="N28" i="71"/>
  <c r="N27" i="71"/>
  <c r="N26" i="71"/>
  <c r="N25" i="71"/>
  <c r="N24" i="71"/>
  <c r="N23" i="71"/>
  <c r="N22" i="71"/>
  <c r="N21" i="71"/>
  <c r="N20" i="71"/>
  <c r="N19" i="71"/>
  <c r="N18" i="71"/>
  <c r="N17" i="71"/>
  <c r="N16" i="71"/>
  <c r="N15" i="71"/>
  <c r="N14" i="71"/>
  <c r="N13" i="71"/>
  <c r="N12" i="71"/>
  <c r="N11" i="71"/>
  <c r="N10" i="71"/>
  <c r="N9" i="71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X11" i="70"/>
  <c r="X10" i="70"/>
  <c r="X9" i="70"/>
  <c r="X8" i="70"/>
  <c r="U28" i="70"/>
  <c r="U27" i="70"/>
  <c r="U26" i="70"/>
  <c r="U25" i="70"/>
  <c r="U24" i="70"/>
  <c r="U23" i="70"/>
  <c r="U22" i="70"/>
  <c r="U21" i="70"/>
  <c r="U20" i="70"/>
  <c r="U19" i="70"/>
  <c r="U18" i="70"/>
  <c r="U17" i="70"/>
  <c r="U16" i="70"/>
  <c r="U15" i="70"/>
  <c r="U14" i="70"/>
  <c r="U13" i="70"/>
  <c r="U12" i="70"/>
  <c r="U11" i="70"/>
  <c r="U10" i="70"/>
  <c r="U9" i="70"/>
  <c r="U8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W8" i="71"/>
  <c r="V8" i="71"/>
  <c r="X8" i="71" s="1"/>
  <c r="T8" i="71"/>
  <c r="S8" i="71"/>
  <c r="U8" i="71" s="1"/>
  <c r="R8" i="71"/>
  <c r="P8" i="71"/>
  <c r="O8" i="71"/>
  <c r="Q8" i="71" s="1"/>
  <c r="M8" i="71"/>
  <c r="N8" i="71" s="1"/>
  <c r="L8" i="71"/>
  <c r="J8" i="71"/>
  <c r="I8" i="71"/>
  <c r="K8" i="71" s="1"/>
  <c r="G8" i="71"/>
  <c r="F8" i="71"/>
  <c r="H8" i="71" s="1"/>
  <c r="C8" i="71"/>
  <c r="D8" i="71"/>
  <c r="B8" i="71"/>
  <c r="U8" i="72" l="1"/>
  <c r="H8" i="72"/>
  <c r="K7" i="65" l="1"/>
  <c r="J7" i="65"/>
  <c r="I7" i="65"/>
  <c r="H7" i="65"/>
  <c r="G7" i="65"/>
  <c r="F7" i="65"/>
  <c r="E7" i="65"/>
  <c r="D7" i="65"/>
  <c r="C7" i="65"/>
  <c r="B7" i="65"/>
  <c r="D10" i="51" l="1"/>
  <c r="C7" i="64"/>
  <c r="C9" i="51" s="1"/>
  <c r="D7" i="64"/>
  <c r="E7" i="64"/>
  <c r="F7" i="64"/>
  <c r="G7" i="64"/>
  <c r="C12" i="51" s="1"/>
  <c r="H7" i="64"/>
  <c r="C13" i="51" s="1"/>
  <c r="I7" i="64"/>
  <c r="J7" i="64"/>
  <c r="C19" i="51" s="1"/>
  <c r="K7" i="64"/>
  <c r="C20" i="51" s="1"/>
  <c r="B7" i="64"/>
  <c r="C8" i="51" s="1"/>
  <c r="D20" i="51"/>
  <c r="D19" i="51"/>
  <c r="D18" i="51"/>
  <c r="D13" i="51"/>
  <c r="D12" i="51"/>
  <c r="D11" i="51"/>
  <c r="D9" i="51"/>
  <c r="D8" i="51"/>
  <c r="C18" i="51"/>
  <c r="C11" i="51"/>
  <c r="B11" i="51" s="1"/>
  <c r="C10" i="51"/>
  <c r="D8" i="40"/>
  <c r="E8" i="40"/>
  <c r="D9" i="40"/>
  <c r="E9" i="40"/>
  <c r="D10" i="40"/>
  <c r="E10" i="40"/>
  <c r="D11" i="40"/>
  <c r="E11" i="40"/>
  <c r="D12" i="40"/>
  <c r="E12" i="40"/>
  <c r="D18" i="40"/>
  <c r="E18" i="40"/>
  <c r="D19" i="40"/>
  <c r="E19" i="40"/>
  <c r="B18" i="51" l="1"/>
  <c r="B19" i="51"/>
  <c r="B8" i="51"/>
  <c r="B20" i="51"/>
  <c r="B12" i="51"/>
  <c r="B13" i="51"/>
  <c r="B9" i="51"/>
  <c r="B10" i="51"/>
  <c r="X28" i="69"/>
  <c r="X27" i="69"/>
  <c r="X26" i="69"/>
  <c r="X25" i="69"/>
  <c r="X24" i="69"/>
  <c r="X23" i="69"/>
  <c r="X22" i="69"/>
  <c r="X21" i="69"/>
  <c r="X20" i="69"/>
  <c r="X19" i="69"/>
  <c r="X18" i="69"/>
  <c r="X17" i="69"/>
  <c r="X16" i="69"/>
  <c r="X15" i="69"/>
  <c r="X14" i="69"/>
  <c r="X13" i="69"/>
  <c r="X12" i="69"/>
  <c r="X11" i="69"/>
  <c r="X10" i="69"/>
  <c r="X9" i="69"/>
  <c r="U28" i="69"/>
  <c r="U27" i="69"/>
  <c r="U26" i="69"/>
  <c r="U25" i="69"/>
  <c r="U24" i="69"/>
  <c r="U23" i="69"/>
  <c r="U22" i="69"/>
  <c r="U21" i="69"/>
  <c r="U20" i="69"/>
  <c r="U19" i="69"/>
  <c r="U18" i="69"/>
  <c r="U17" i="69"/>
  <c r="U16" i="69"/>
  <c r="U15" i="69"/>
  <c r="U14" i="69"/>
  <c r="U13" i="69"/>
  <c r="U12" i="69"/>
  <c r="U11" i="69"/>
  <c r="U10" i="69"/>
  <c r="U9" i="69"/>
  <c r="Q28" i="69"/>
  <c r="Q27" i="69"/>
  <c r="Q26" i="69"/>
  <c r="Q25" i="69"/>
  <c r="Q24" i="69"/>
  <c r="Q23" i="69"/>
  <c r="Q22" i="69"/>
  <c r="Q21" i="69"/>
  <c r="Q20" i="69"/>
  <c r="Q19" i="69"/>
  <c r="Q18" i="69"/>
  <c r="Q17" i="69"/>
  <c r="Q16" i="69"/>
  <c r="Q15" i="69"/>
  <c r="Q14" i="69"/>
  <c r="Q13" i="69"/>
  <c r="Q12" i="69"/>
  <c r="Q11" i="69"/>
  <c r="Q10" i="69"/>
  <c r="Q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W8" i="69"/>
  <c r="V8" i="69"/>
  <c r="X8" i="69" s="1"/>
  <c r="T8" i="69"/>
  <c r="S8" i="69"/>
  <c r="U8" i="69" s="1"/>
  <c r="R8" i="69"/>
  <c r="P8" i="69"/>
  <c r="O8" i="69"/>
  <c r="Q8" i="69" s="1"/>
  <c r="M8" i="69"/>
  <c r="L8" i="69"/>
  <c r="J8" i="69"/>
  <c r="I8" i="69"/>
  <c r="K8" i="69" s="1"/>
  <c r="G8" i="69"/>
  <c r="F8" i="69"/>
  <c r="H8" i="69" s="1"/>
  <c r="D8" i="69"/>
  <c r="C8" i="69"/>
  <c r="E8" i="69" s="1"/>
  <c r="B8" i="69"/>
  <c r="E18" i="61"/>
  <c r="D18" i="61"/>
  <c r="E17" i="61"/>
  <c r="D17" i="61"/>
  <c r="E11" i="61"/>
  <c r="D11" i="61"/>
  <c r="E10" i="61"/>
  <c r="D10" i="61"/>
  <c r="E9" i="61"/>
  <c r="D9" i="61"/>
  <c r="E8" i="61"/>
  <c r="D8" i="61"/>
  <c r="D7" i="61"/>
  <c r="E7" i="61"/>
  <c r="X28" i="68"/>
  <c r="X27" i="68"/>
  <c r="X26" i="68"/>
  <c r="X25" i="68"/>
  <c r="X24" i="68"/>
  <c r="X23" i="68"/>
  <c r="X22" i="68"/>
  <c r="X21" i="68"/>
  <c r="X20" i="68"/>
  <c r="X19" i="68"/>
  <c r="X18" i="68"/>
  <c r="X17" i="68"/>
  <c r="X16" i="68"/>
  <c r="X15" i="68"/>
  <c r="X14" i="68"/>
  <c r="X13" i="68"/>
  <c r="X12" i="68"/>
  <c r="X11" i="68"/>
  <c r="X10" i="68"/>
  <c r="X9" i="68"/>
  <c r="U28" i="68"/>
  <c r="U27" i="68"/>
  <c r="U26" i="68"/>
  <c r="U25" i="68"/>
  <c r="U24" i="68"/>
  <c r="U23" i="68"/>
  <c r="U22" i="68"/>
  <c r="U21" i="68"/>
  <c r="U20" i="68"/>
  <c r="U19" i="68"/>
  <c r="U18" i="68"/>
  <c r="U17" i="68"/>
  <c r="U16" i="68"/>
  <c r="U15" i="68"/>
  <c r="U14" i="68"/>
  <c r="U13" i="68"/>
  <c r="U12" i="68"/>
  <c r="U11" i="68"/>
  <c r="U10" i="68"/>
  <c r="U9" i="68"/>
  <c r="Q28" i="68"/>
  <c r="Q27" i="68"/>
  <c r="Q26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3" i="68"/>
  <c r="Q12" i="68"/>
  <c r="Q11" i="68"/>
  <c r="Q10" i="68"/>
  <c r="Q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W8" i="68"/>
  <c r="V8" i="68"/>
  <c r="X8" i="68" s="1"/>
  <c r="T8" i="68"/>
  <c r="S8" i="68"/>
  <c r="U8" i="68" s="1"/>
  <c r="R8" i="68"/>
  <c r="P8" i="68"/>
  <c r="O8" i="68"/>
  <c r="Q8" i="68" s="1"/>
  <c r="M8" i="68"/>
  <c r="L8" i="68"/>
  <c r="J8" i="68"/>
  <c r="I8" i="68"/>
  <c r="K8" i="68" s="1"/>
  <c r="G8" i="68"/>
  <c r="F8" i="68"/>
  <c r="H8" i="68" s="1"/>
  <c r="D8" i="68"/>
  <c r="C8" i="68"/>
  <c r="B8" i="68"/>
  <c r="E18" i="24" l="1"/>
  <c r="D18" i="24"/>
  <c r="E17" i="24"/>
  <c r="D17" i="24"/>
  <c r="E11" i="24"/>
  <c r="D11" i="24"/>
  <c r="E10" i="24"/>
  <c r="D10" i="24"/>
  <c r="E9" i="24"/>
  <c r="D9" i="24"/>
  <c r="E8" i="24"/>
  <c r="D8" i="24"/>
  <c r="E7" i="24"/>
  <c r="D7" i="24"/>
  <c r="X27" i="67"/>
  <c r="X26" i="67"/>
  <c r="X25" i="67"/>
  <c r="X24" i="67"/>
  <c r="X23" i="67"/>
  <c r="X22" i="67"/>
  <c r="X21" i="67"/>
  <c r="X20" i="67"/>
  <c r="X19" i="67"/>
  <c r="X18" i="67"/>
  <c r="X17" i="67"/>
  <c r="X16" i="67"/>
  <c r="X15" i="67"/>
  <c r="X14" i="67"/>
  <c r="X13" i="67"/>
  <c r="X12" i="67"/>
  <c r="X11" i="67"/>
  <c r="X10" i="67"/>
  <c r="X9" i="67"/>
  <c r="X8" i="67"/>
  <c r="U27" i="67"/>
  <c r="U26" i="67"/>
  <c r="U25" i="67"/>
  <c r="U24" i="67"/>
  <c r="U23" i="67"/>
  <c r="U22" i="67"/>
  <c r="U21" i="67"/>
  <c r="U20" i="67"/>
  <c r="U19" i="67"/>
  <c r="U18" i="67"/>
  <c r="U17" i="67"/>
  <c r="U16" i="67"/>
  <c r="U15" i="67"/>
  <c r="U14" i="67"/>
  <c r="U13" i="67"/>
  <c r="U12" i="67"/>
  <c r="U11" i="67"/>
  <c r="U10" i="67"/>
  <c r="U9" i="67"/>
  <c r="U8" i="67"/>
  <c r="Q27" i="67"/>
  <c r="Q26" i="67"/>
  <c r="Q25" i="67"/>
  <c r="Q24" i="67"/>
  <c r="Q23" i="67"/>
  <c r="Q22" i="67"/>
  <c r="Q21" i="67"/>
  <c r="Q20" i="67"/>
  <c r="Q19" i="67"/>
  <c r="Q18" i="67"/>
  <c r="Q17" i="67"/>
  <c r="Q16" i="67"/>
  <c r="Q15" i="67"/>
  <c r="Q14" i="67"/>
  <c r="Q13" i="67"/>
  <c r="Q12" i="67"/>
  <c r="Q11" i="67"/>
  <c r="Q10" i="67"/>
  <c r="Q9" i="67"/>
  <c r="Q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W7" i="67"/>
  <c r="V7" i="67"/>
  <c r="X7" i="67" s="1"/>
  <c r="T7" i="67"/>
  <c r="S7" i="67"/>
  <c r="U7" i="67" s="1"/>
  <c r="R7" i="67"/>
  <c r="P7" i="67"/>
  <c r="O7" i="67"/>
  <c r="Q7" i="67" s="1"/>
  <c r="M7" i="67"/>
  <c r="L7" i="67"/>
  <c r="J7" i="67"/>
  <c r="I7" i="67"/>
  <c r="K7" i="67" s="1"/>
  <c r="G7" i="67"/>
  <c r="F7" i="67"/>
  <c r="H7" i="67" s="1"/>
  <c r="D7" i="67"/>
  <c r="C7" i="67"/>
  <c r="B7" i="67"/>
  <c r="E17" i="42"/>
  <c r="D17" i="42"/>
  <c r="E16" i="42"/>
  <c r="D16" i="42"/>
  <c r="E10" i="42"/>
  <c r="D10" i="42"/>
  <c r="E9" i="42"/>
  <c r="D9" i="42"/>
  <c r="E8" i="42"/>
  <c r="D8" i="42"/>
  <c r="E7" i="42"/>
  <c r="D7" i="42"/>
  <c r="E6" i="42"/>
  <c r="D6" i="42"/>
  <c r="W7" i="66"/>
  <c r="V7" i="66"/>
  <c r="X7" i="66" s="1"/>
  <c r="T7" i="66"/>
  <c r="S7" i="66"/>
  <c r="U7" i="66" s="1"/>
  <c r="R7" i="66"/>
  <c r="P7" i="66"/>
  <c r="O7" i="66"/>
  <c r="M7" i="66"/>
  <c r="N7" i="66" s="1"/>
  <c r="L7" i="66"/>
  <c r="J7" i="66"/>
  <c r="I7" i="66"/>
  <c r="G7" i="66"/>
  <c r="H7" i="66" s="1"/>
  <c r="F7" i="66"/>
  <c r="D7" i="66"/>
  <c r="C7" i="66"/>
  <c r="B7" i="66"/>
  <c r="X27" i="66"/>
  <c r="X26" i="66"/>
  <c r="X25" i="66"/>
  <c r="X24" i="66"/>
  <c r="X23" i="66"/>
  <c r="X22" i="66"/>
  <c r="X21" i="66"/>
  <c r="X20" i="66"/>
  <c r="X19" i="66"/>
  <c r="X18" i="66"/>
  <c r="X17" i="66"/>
  <c r="X16" i="66"/>
  <c r="X15" i="66"/>
  <c r="X14" i="66"/>
  <c r="X13" i="66"/>
  <c r="X12" i="66"/>
  <c r="X11" i="66"/>
  <c r="X10" i="66"/>
  <c r="X9" i="66"/>
  <c r="X8" i="66"/>
  <c r="U27" i="66"/>
  <c r="U26" i="66"/>
  <c r="U25" i="66"/>
  <c r="U24" i="66"/>
  <c r="U23" i="66"/>
  <c r="U22" i="66"/>
  <c r="U21" i="66"/>
  <c r="U20" i="66"/>
  <c r="U19" i="66"/>
  <c r="U18" i="66"/>
  <c r="U17" i="66"/>
  <c r="U16" i="66"/>
  <c r="U15" i="66"/>
  <c r="U14" i="66"/>
  <c r="U13" i="66"/>
  <c r="U12" i="66"/>
  <c r="U11" i="66"/>
  <c r="U10" i="66"/>
  <c r="U9" i="66"/>
  <c r="U8" i="66"/>
  <c r="Q27" i="66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1" i="66"/>
  <c r="Q10" i="66"/>
  <c r="Q9" i="66"/>
  <c r="Q8" i="66"/>
  <c r="Q7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9" i="66"/>
  <c r="H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7" i="66"/>
  <c r="K7" i="66" l="1"/>
  <c r="D18" i="23" l="1"/>
  <c r="D17" i="23"/>
  <c r="D8" i="23"/>
  <c r="D9" i="23"/>
  <c r="D10" i="23"/>
  <c r="D11" i="23"/>
  <c r="D7" i="23"/>
  <c r="E9" i="58"/>
  <c r="E7" i="23"/>
  <c r="E8" i="23"/>
  <c r="E9" i="23"/>
  <c r="E10" i="23"/>
  <c r="E11" i="23"/>
  <c r="E17" i="23"/>
</calcChain>
</file>

<file path=xl/sharedStrings.xml><?xml version="1.0" encoding="utf-8"?>
<sst xmlns="http://schemas.openxmlformats.org/spreadsheetml/2006/main" count="683" uniqueCount="128">
  <si>
    <t>Показник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</si>
  <si>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</si>
  <si>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</si>
  <si>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</si>
  <si>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</si>
  <si>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</si>
  <si>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</si>
  <si>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</si>
  <si>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</si>
  <si>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</si>
  <si>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</si>
  <si>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</si>
  <si>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</si>
  <si>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</si>
  <si>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</si>
  <si>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</si>
  <si>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</si>
  <si>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</si>
  <si>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</si>
  <si>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</si>
  <si>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</si>
  <si>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</si>
  <si>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</si>
  <si>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</si>
  <si>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</si>
  <si>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</si>
  <si>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</si>
  <si>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 р.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</si>
  <si>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</si>
  <si>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</si>
  <si>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</si>
  <si>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</si>
  <si>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</si>
  <si>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</si>
  <si>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</si>
  <si>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</si>
  <si>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</si>
  <si>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</si>
  <si>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</si>
  <si>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</si>
  <si>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</si>
  <si>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</si>
  <si>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</si>
  <si>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х</t>
  </si>
  <si>
    <t>Отримували послуги на кінець періоду*</t>
  </si>
  <si>
    <t xml:space="preserve"> Х</t>
  </si>
  <si>
    <t>Х</t>
  </si>
  <si>
    <t>-</t>
  </si>
  <si>
    <t>Всього отримують послуги на кінець періоду *</t>
  </si>
  <si>
    <t xml:space="preserve">Мали статус безробітного </t>
  </si>
  <si>
    <t xml:space="preserve"> + (-)                           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</si>
  <si>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</si>
  <si>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</si>
  <si>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</si>
  <si>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</si>
  <si>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</si>
  <si>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</si>
  <si>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</si>
  <si>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</si>
  <si>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</si>
  <si>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>Отримували послуги,   осіб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</si>
  <si>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</si>
  <si>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</si>
  <si>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</si>
  <si>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</si>
  <si>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>Отримували послуги,   осіб *</t>
  </si>
  <si>
    <t xml:space="preserve">  осіб</t>
  </si>
  <si>
    <t>Отримували послуги *,   осіб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</si>
  <si>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</si>
  <si>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</si>
  <si>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</si>
  <si>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</si>
  <si>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</si>
  <si>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</si>
  <si>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</si>
  <si>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</si>
  <si>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</si>
  <si>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</si>
  <si>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</si>
  <si>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</si>
  <si>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</si>
  <si>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</si>
  <si>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</si>
  <si>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</si>
  <si>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</si>
  <si>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</si>
  <si>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</si>
  <si>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</si>
  <si>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</si>
  <si>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</si>
  <si>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</si>
  <si>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</si>
  <si>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</si>
  <si>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</si>
  <si>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</si>
  <si>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</si>
  <si>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</si>
  <si>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</si>
  <si>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1 лютого                   2021 р.</t>
  </si>
  <si>
    <t>1 лютого                 2022 р.</t>
  </si>
  <si>
    <t>Отримували послуги*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</si>
  <si>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</si>
  <si>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</t>
  </si>
  <si>
    <t>січень                         2021 р.</t>
  </si>
  <si>
    <t>січень                           2022 р.</t>
  </si>
  <si>
    <t>Отримували послуги, осіб*</t>
  </si>
  <si>
    <t>Всього отримують послуги на кінець періоду*</t>
  </si>
  <si>
    <r>
      <t>Інформація щодо надання послуг Херсонською обласною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</t>
    </r>
    <r>
      <rPr>
        <b/>
        <sz val="14"/>
        <rFont val="Times New Roman"/>
        <family val="1"/>
        <charset val="204"/>
      </rPr>
      <t xml:space="preserve">
у січні 2021-2022 рр.</t>
    </r>
  </si>
  <si>
    <t>Станом на 01.02.2022:</t>
  </si>
  <si>
    <t>Отримували послуги*,   осіб</t>
  </si>
  <si>
    <t>Всього отримували послуги*</t>
  </si>
  <si>
    <t>Мали статус безробітного у звітному періоді</t>
  </si>
  <si>
    <t>січень - лютий                        2021 р.</t>
  </si>
  <si>
    <t>січень - лютий                        2022 р.</t>
  </si>
  <si>
    <t xml:space="preserve"> </t>
  </si>
  <si>
    <t>1 березня                   2021 р.</t>
  </si>
  <si>
    <t>1 березня                   2022 р.</t>
  </si>
  <si>
    <r>
      <t xml:space="preserve">    Надання послуг Херсонською обласною службою зайнятості особам</t>
    </r>
    <r>
      <rPr>
        <b/>
        <u/>
        <sz val="16"/>
        <rFont val="Times New Roman Cyr"/>
        <charset val="204"/>
      </rPr>
      <t>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січні-лютому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</si>
  <si>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січні-лютому 2021-2022 рр.</t>
    </r>
  </si>
  <si>
    <r>
      <t>Надання послуг Херсонською обласною службою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</t>
    </r>
    <r>
      <rPr>
        <b/>
        <sz val="14"/>
        <rFont val="Times New Roman"/>
        <family val="1"/>
        <charset val="204"/>
      </rPr>
      <t xml:space="preserve"> у січні-лютому 2021-2022 рр.</t>
    </r>
  </si>
  <si>
    <r>
      <t xml:space="preserve">    Надання послуг Херсонською обласною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січні-лютому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</si>
  <si>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t>у січні-лютому 2022 року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</si>
  <si>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  у січні-лютому 2022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</si>
  <si>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січні-лютому 2022 року</t>
  </si>
  <si>
    <t>січень-лютий                         2021 р.</t>
  </si>
  <si>
    <t>січень-лютий                         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</si>
  <si>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січні-лютому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</si>
  <si>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січні-лютому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</si>
</sst>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sz val="8"/>
      <name val="Calibri"/>
      <family val="2"/>
      <charset val="204"/>
    </font>
    <font>
      <i/>
      <sz val="16"/>
      <name val="Times New Roman Cyr"/>
      <charset val="204"/>
    </font>
    <font>
      <b/>
      <u/>
      <sz val="14"/>
      <name val="Times New Roman Cyr"/>
      <charset val="204"/>
    </font>
    <font>
      <b/>
      <i/>
      <sz val="14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/>
    <xf numFmtId="0" fontId="71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3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2" borderId="0" applyNumberFormat="0" applyBorder="0" applyAlignment="0" applyProtection="0"/>
    <xf numFmtId="0" fontId="53" fillId="31" borderId="0" applyNumberFormat="0" applyBorder="0" applyAlignment="0" applyProtection="0"/>
    <xf numFmtId="0" fontId="54" fillId="15" borderId="1" applyNumberFormat="0" applyAlignment="0" applyProtection="0"/>
    <xf numFmtId="0" fontId="55" fillId="28" borderId="2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3" borderId="1" applyNumberFormat="0" applyAlignment="0" applyProtection="0"/>
    <xf numFmtId="0" fontId="62" fillId="0" borderId="6" applyNumberFormat="0" applyFill="0" applyAlignment="0" applyProtection="0"/>
    <xf numFmtId="0" fontId="63" fillId="16" borderId="0" applyNumberFormat="0" applyBorder="0" applyAlignment="0" applyProtection="0"/>
    <xf numFmtId="0" fontId="19" fillId="5" borderId="7" applyNumberFormat="0" applyFont="0" applyAlignment="0" applyProtection="0"/>
    <xf numFmtId="0" fontId="19" fillId="5" borderId="7" applyNumberFormat="0" applyFont="0" applyAlignment="0" applyProtection="0"/>
    <xf numFmtId="0" fontId="64" fillId="15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64" fillId="36" borderId="8" applyNumberFormat="0" applyAlignment="0" applyProtection="0"/>
    <xf numFmtId="0" fontId="54" fillId="36" borderId="1" applyNumberFormat="0" applyAlignment="0" applyProtection="0"/>
    <xf numFmtId="0" fontId="65" fillId="0" borderId="10" applyNumberFormat="0" applyFill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0"/>
    <xf numFmtId="0" fontId="2" fillId="0" borderId="0"/>
    <xf numFmtId="0" fontId="69" fillId="0" borderId="9" applyNumberFormat="0" applyFill="0" applyAlignment="0" applyProtection="0"/>
    <xf numFmtId="0" fontId="63" fillId="37" borderId="0" applyNumberFormat="0" applyBorder="0" applyAlignment="0" applyProtection="0"/>
    <xf numFmtId="0" fontId="54" fillId="36" borderId="1" applyNumberFormat="0" applyAlignment="0" applyProtection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5" fillId="0" borderId="0"/>
    <xf numFmtId="0" fontId="15" fillId="0" borderId="0"/>
    <xf numFmtId="0" fontId="69" fillId="0" borderId="9" applyNumberFormat="0" applyFill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0" borderId="0" applyNumberFormat="0" applyFill="0" applyBorder="0" applyAlignment="0" applyProtection="0"/>
    <xf numFmtId="0" fontId="16" fillId="38" borderId="7" applyNumberFormat="0" applyFont="0" applyAlignment="0" applyProtection="0"/>
    <xf numFmtId="0" fontId="19" fillId="38" borderId="7" applyNumberFormat="0" applyFont="0" applyAlignment="0" applyProtection="0"/>
    <xf numFmtId="0" fontId="64" fillId="36" borderId="8" applyNumberFormat="0" applyAlignment="0" applyProtection="0"/>
    <xf numFmtId="0" fontId="63" fillId="37" borderId="0" applyNumberFormat="0" applyBorder="0" applyAlignment="0" applyProtection="0"/>
    <xf numFmtId="0" fontId="71" fillId="0" borderId="0"/>
    <xf numFmtId="0" fontId="56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80">
    <xf numFmtId="0" fontId="0" fillId="0" borderId="0" xfId="0"/>
    <xf numFmtId="0" fontId="6" fillId="0" borderId="13" xfId="132" applyFont="1" applyBorder="1" applyAlignment="1">
      <alignment vertical="center" wrapText="1"/>
    </xf>
    <xf numFmtId="0" fontId="2" fillId="0" borderId="0" xfId="136" applyFont="1"/>
    <xf numFmtId="0" fontId="2" fillId="0" borderId="0" xfId="140" applyFont="1" applyAlignment="1">
      <alignment vertical="center" wrapText="1"/>
    </xf>
    <xf numFmtId="0" fontId="18" fillId="0" borderId="13" xfId="132" applyFont="1" applyFill="1" applyBorder="1" applyAlignment="1">
      <alignment horizontal="center" vertical="center"/>
    </xf>
    <xf numFmtId="0" fontId="18" fillId="0" borderId="13" xfId="132" applyFont="1" applyFill="1" applyBorder="1" applyAlignment="1">
      <alignment horizontal="center" vertical="center" wrapText="1"/>
    </xf>
    <xf numFmtId="0" fontId="5" fillId="0" borderId="13" xfId="140" applyFont="1" applyBorder="1" applyAlignment="1">
      <alignment horizontal="center" vertical="center" wrapText="1"/>
    </xf>
    <xf numFmtId="0" fontId="5" fillId="0" borderId="13" xfId="140" applyFont="1" applyFill="1" applyBorder="1" applyAlignment="1">
      <alignment horizontal="center" vertical="center" wrapText="1"/>
    </xf>
    <xf numFmtId="0" fontId="12" fillId="0" borderId="0" xfId="140" applyFont="1" applyAlignment="1">
      <alignment vertical="center" wrapText="1"/>
    </xf>
    <xf numFmtId="0" fontId="6" fillId="4" borderId="13" xfId="140" applyFont="1" applyFill="1" applyBorder="1" applyAlignment="1">
      <alignment vertical="center" wrapText="1"/>
    </xf>
    <xf numFmtId="0" fontId="6" fillId="0" borderId="13" xfId="140" applyFont="1" applyFill="1" applyBorder="1" applyAlignment="1">
      <alignment horizontal="center" vertical="center" wrapText="1"/>
    </xf>
    <xf numFmtId="165" fontId="12" fillId="0" borderId="0" xfId="140" applyNumberFormat="1" applyFont="1" applyAlignment="1">
      <alignment vertical="center" wrapText="1"/>
    </xf>
    <xf numFmtId="0" fontId="6" fillId="0" borderId="13" xfId="136" applyFont="1" applyBorder="1" applyAlignment="1">
      <alignment horizontal="left" vertical="center" wrapText="1"/>
    </xf>
    <xf numFmtId="0" fontId="6" fillId="0" borderId="13" xfId="140" applyFont="1" applyBorder="1" applyAlignment="1">
      <alignment vertical="center" wrapText="1"/>
    </xf>
    <xf numFmtId="166" fontId="6" fillId="0" borderId="13" xfId="136" applyNumberFormat="1" applyFont="1" applyFill="1" applyBorder="1" applyAlignment="1">
      <alignment horizontal="center" vertical="center" wrapText="1"/>
    </xf>
    <xf numFmtId="166" fontId="6" fillId="0" borderId="13" xfId="132" applyNumberFormat="1" applyFont="1" applyFill="1" applyBorder="1" applyAlignment="1">
      <alignment horizontal="center" vertical="center" wrapText="1"/>
    </xf>
    <xf numFmtId="166" fontId="7" fillId="0" borderId="13" xfId="132" applyNumberFormat="1" applyFont="1" applyFill="1" applyBorder="1" applyAlignment="1">
      <alignment horizontal="center" vertical="center"/>
    </xf>
    <xf numFmtId="165" fontId="7" fillId="0" borderId="13" xfId="132" applyNumberFormat="1" applyFont="1" applyFill="1" applyBorder="1" applyAlignment="1">
      <alignment horizontal="center" vertical="center"/>
    </xf>
    <xf numFmtId="166" fontId="7" fillId="0" borderId="13" xfId="133" applyNumberFormat="1" applyFont="1" applyFill="1" applyBorder="1" applyAlignment="1">
      <alignment horizontal="center" vertical="center"/>
    </xf>
    <xf numFmtId="165" fontId="7" fillId="0" borderId="13" xfId="133" applyNumberFormat="1" applyFont="1" applyFill="1" applyBorder="1" applyAlignment="1">
      <alignment horizontal="center" vertical="center"/>
    </xf>
    <xf numFmtId="165" fontId="6" fillId="0" borderId="13" xfId="133" applyNumberFormat="1" applyFont="1" applyFill="1" applyBorder="1" applyAlignment="1">
      <alignment horizontal="center" vertical="center" wrapText="1"/>
    </xf>
    <xf numFmtId="0" fontId="17" fillId="0" borderId="0" xfId="136" applyFont="1" applyFill="1"/>
    <xf numFmtId="3" fontId="17" fillId="0" borderId="0" xfId="136" applyNumberFormat="1" applyFont="1" applyFill="1"/>
    <xf numFmtId="166" fontId="7" fillId="0" borderId="13" xfId="140" applyNumberFormat="1" applyFont="1" applyFill="1" applyBorder="1" applyAlignment="1">
      <alignment horizontal="center" vertical="center" wrapText="1"/>
    </xf>
    <xf numFmtId="0" fontId="21" fillId="0" borderId="13" xfId="132" applyFont="1" applyFill="1" applyBorder="1" applyAlignment="1">
      <alignment horizontal="center" vertical="center"/>
    </xf>
    <xf numFmtId="166" fontId="6" fillId="0" borderId="13" xfId="133" applyNumberFormat="1" applyFont="1" applyFill="1" applyBorder="1" applyAlignment="1">
      <alignment horizontal="center" vertical="center" wrapText="1"/>
    </xf>
    <xf numFmtId="0" fontId="20" fillId="0" borderId="0" xfId="140" applyFont="1" applyFill="1" applyAlignment="1">
      <alignment horizontal="center" vertical="top" wrapText="1"/>
    </xf>
    <xf numFmtId="0" fontId="36" fillId="0" borderId="0" xfId="141" applyFont="1" applyFill="1" applyBorder="1" applyAlignment="1">
      <alignment vertical="top" wrapText="1"/>
    </xf>
    <xf numFmtId="0" fontId="26" fillId="0" borderId="0" xfId="141" applyFont="1" applyFill="1" applyBorder="1"/>
    <xf numFmtId="0" fontId="37" fillId="0" borderId="14" xfId="141" applyFont="1" applyFill="1" applyBorder="1" applyAlignment="1">
      <alignment horizontal="center" vertical="top"/>
    </xf>
    <xf numFmtId="0" fontId="37" fillId="0" borderId="0" xfId="141" applyFont="1" applyFill="1" applyBorder="1" applyAlignment="1">
      <alignment horizontal="center" vertical="top"/>
    </xf>
    <xf numFmtId="0" fontId="38" fillId="0" borderId="0" xfId="141" applyFont="1" applyFill="1" applyAlignment="1">
      <alignment vertical="top"/>
    </xf>
    <xf numFmtId="0" fontId="27" fillId="0" borderId="0" xfId="141" applyFont="1" applyFill="1" applyAlignment="1">
      <alignment vertical="top"/>
    </xf>
    <xf numFmtId="0" fontId="39" fillId="0" borderId="0" xfId="141" applyFont="1" applyFill="1" applyAlignment="1">
      <alignment horizontal="center" vertical="center" wrapText="1"/>
    </xf>
    <xf numFmtId="0" fontId="39" fillId="0" borderId="0" xfId="141" applyFont="1" applyFill="1" applyAlignment="1">
      <alignment vertical="center" wrapText="1"/>
    </xf>
    <xf numFmtId="0" fontId="41" fillId="0" borderId="13" xfId="141" applyFont="1" applyFill="1" applyBorder="1" applyAlignment="1">
      <alignment horizontal="center" vertical="center" wrapText="1"/>
    </xf>
    <xf numFmtId="0" fontId="34" fillId="0" borderId="15" xfId="141" applyFont="1" applyFill="1" applyBorder="1" applyAlignment="1">
      <alignment horizontal="left" vertical="center"/>
    </xf>
    <xf numFmtId="3" fontId="34" fillId="0" borderId="13" xfId="141" applyNumberFormat="1" applyFont="1" applyFill="1" applyBorder="1" applyAlignment="1">
      <alignment horizontal="center" vertical="center"/>
    </xf>
    <xf numFmtId="165" fontId="34" fillId="0" borderId="13" xfId="141" applyNumberFormat="1" applyFont="1" applyFill="1" applyBorder="1" applyAlignment="1">
      <alignment horizontal="center" vertical="center"/>
    </xf>
    <xf numFmtId="3" fontId="34" fillId="0" borderId="0" xfId="141" applyNumberFormat="1" applyFont="1" applyFill="1" applyAlignment="1">
      <alignment vertical="center"/>
    </xf>
    <xf numFmtId="0" fontId="34" fillId="0" borderId="0" xfId="141" applyFont="1" applyFill="1" applyAlignment="1">
      <alignment vertical="center"/>
    </xf>
    <xf numFmtId="0" fontId="31" fillId="0" borderId="13" xfId="141" applyFont="1" applyFill="1" applyBorder="1"/>
    <xf numFmtId="3" fontId="31" fillId="0" borderId="13" xfId="141" applyNumberFormat="1" applyFont="1" applyFill="1" applyBorder="1" applyAlignment="1">
      <alignment horizontal="center" vertical="center"/>
    </xf>
    <xf numFmtId="165" fontId="31" fillId="0" borderId="13" xfId="141" applyNumberFormat="1" applyFont="1" applyFill="1" applyBorder="1" applyAlignment="1">
      <alignment horizontal="center" vertical="center"/>
    </xf>
    <xf numFmtId="0" fontId="18" fillId="0" borderId="13" xfId="138" applyFont="1" applyFill="1" applyBorder="1" applyAlignment="1">
      <alignment horizontal="center" vertical="center"/>
    </xf>
    <xf numFmtId="3" fontId="31" fillId="0" borderId="0" xfId="141" applyNumberFormat="1" applyFont="1" applyFill="1"/>
    <xf numFmtId="0" fontId="31" fillId="0" borderId="0" xfId="141" applyFont="1" applyFill="1"/>
    <xf numFmtId="0" fontId="31" fillId="0" borderId="0" xfId="141" applyFont="1" applyFill="1" applyAlignment="1">
      <alignment horizontal="center" vertical="top"/>
    </xf>
    <xf numFmtId="0" fontId="32" fillId="0" borderId="0" xfId="141" applyFont="1" applyFill="1"/>
    <xf numFmtId="0" fontId="38" fillId="0" borderId="0" xfId="141" applyFont="1" applyFill="1"/>
    <xf numFmtId="0" fontId="30" fillId="0" borderId="0" xfId="137" applyFont="1" applyFill="1"/>
    <xf numFmtId="0" fontId="42" fillId="0" borderId="0" xfId="141" applyFont="1" applyFill="1"/>
    <xf numFmtId="0" fontId="28" fillId="0" borderId="0" xfId="137" applyFont="1" applyFill="1"/>
    <xf numFmtId="1" fontId="2" fillId="0" borderId="0" xfId="128" applyNumberFormat="1" applyFont="1" applyFill="1" applyProtection="1">
      <protection locked="0"/>
    </xf>
    <xf numFmtId="0" fontId="5" fillId="0" borderId="13" xfId="142" applyFont="1" applyFill="1" applyBorder="1" applyAlignment="1">
      <alignment horizontal="left"/>
    </xf>
    <xf numFmtId="1" fontId="5" fillId="0" borderId="0" xfId="128" applyNumberFormat="1" applyFont="1" applyFill="1" applyBorder="1" applyAlignment="1" applyProtection="1">
      <alignment horizontal="right"/>
      <protection locked="0"/>
    </xf>
    <xf numFmtId="1" fontId="5" fillId="0" borderId="0" xfId="128" applyNumberFormat="1" applyFont="1" applyFill="1" applyBorder="1" applyAlignment="1" applyProtection="1">
      <alignment horizontal="left" wrapText="1" shrinkToFit="1"/>
      <protection locked="0"/>
    </xf>
    <xf numFmtId="0" fontId="2" fillId="0" borderId="0" xfId="140" applyFont="1" applyFill="1" applyAlignment="1">
      <alignment vertical="center" wrapText="1"/>
    </xf>
    <xf numFmtId="0" fontId="49" fillId="0" borderId="0" xfId="141" applyFont="1" applyFill="1" applyBorder="1"/>
    <xf numFmtId="0" fontId="50" fillId="0" borderId="13" xfId="141" applyFont="1" applyFill="1" applyBorder="1" applyAlignment="1">
      <alignment horizontal="center" wrapText="1"/>
    </xf>
    <xf numFmtId="1" fontId="50" fillId="0" borderId="13" xfId="141" applyNumberFormat="1" applyFont="1" applyFill="1" applyBorder="1" applyAlignment="1">
      <alignment horizontal="center" wrapText="1"/>
    </xf>
    <xf numFmtId="0" fontId="50" fillId="0" borderId="0" xfId="141" applyFont="1" applyFill="1" applyAlignment="1">
      <alignment vertical="center" wrapText="1"/>
    </xf>
    <xf numFmtId="0" fontId="2" fillId="0" borderId="0" xfId="136" applyFont="1" applyFill="1"/>
    <xf numFmtId="0" fontId="12" fillId="0" borderId="0" xfId="140" applyFont="1" applyFill="1" applyAlignment="1">
      <alignment vertical="center" wrapText="1"/>
    </xf>
    <xf numFmtId="0" fontId="6" fillId="0" borderId="13" xfId="140" applyFont="1" applyFill="1" applyBorder="1" applyAlignment="1">
      <alignment vertical="center" wrapText="1"/>
    </xf>
    <xf numFmtId="0" fontId="6" fillId="0" borderId="13" xfId="136" applyFont="1" applyFill="1" applyBorder="1" applyAlignment="1">
      <alignment horizontal="left" vertical="center" wrapText="1"/>
    </xf>
    <xf numFmtId="166" fontId="8" fillId="0" borderId="13" xfId="133" applyNumberFormat="1" applyFont="1" applyFill="1" applyBorder="1" applyAlignment="1">
      <alignment horizontal="center" vertical="center"/>
    </xf>
    <xf numFmtId="0" fontId="25" fillId="0" borderId="14" xfId="141" applyFont="1" applyFill="1" applyBorder="1" applyAlignment="1">
      <alignment vertical="top"/>
    </xf>
    <xf numFmtId="3" fontId="18" fillId="0" borderId="13" xfId="138" applyNumberFormat="1" applyFont="1" applyFill="1" applyBorder="1" applyAlignment="1">
      <alignment horizontal="center" vertical="center"/>
    </xf>
    <xf numFmtId="0" fontId="31" fillId="0" borderId="13" xfId="141" applyFont="1" applyFill="1" applyBorder="1" applyAlignment="1">
      <alignment horizontal="left" vertical="center"/>
    </xf>
    <xf numFmtId="0" fontId="4" fillId="0" borderId="0" xfId="140" applyFont="1" applyFill="1" applyBorder="1" applyAlignment="1">
      <alignment horizontal="center" vertical="center" wrapText="1"/>
    </xf>
    <xf numFmtId="0" fontId="5" fillId="0" borderId="0" xfId="140" applyFont="1" applyFill="1" applyBorder="1" applyAlignment="1">
      <alignment horizontal="center" vertical="center" wrapText="1"/>
    </xf>
    <xf numFmtId="165" fontId="8" fillId="0" borderId="13" xfId="136" applyNumberFormat="1" applyFont="1" applyFill="1" applyBorder="1" applyAlignment="1">
      <alignment horizontal="center" vertical="center" wrapText="1"/>
    </xf>
    <xf numFmtId="165" fontId="8" fillId="0" borderId="0" xfId="136" applyNumberFormat="1" applyFont="1" applyFill="1" applyBorder="1" applyAlignment="1">
      <alignment horizontal="center" vertical="center" wrapText="1"/>
    </xf>
    <xf numFmtId="165" fontId="8" fillId="0" borderId="0" xfId="133" applyNumberFormat="1" applyFont="1" applyFill="1" applyBorder="1" applyAlignment="1">
      <alignment horizontal="center" vertical="center"/>
    </xf>
    <xf numFmtId="0" fontId="8" fillId="0" borderId="0" xfId="133" applyFont="1" applyFill="1" applyBorder="1" applyAlignment="1">
      <alignment horizontal="center" vertical="center"/>
    </xf>
    <xf numFmtId="0" fontId="27" fillId="0" borderId="0" xfId="141" applyFont="1" applyFill="1" applyAlignment="1">
      <alignment horizontal="center" vertical="top"/>
    </xf>
    <xf numFmtId="1" fontId="43" fillId="0" borderId="14" xfId="128" applyNumberFormat="1" applyFont="1" applyFill="1" applyBorder="1" applyAlignment="1" applyProtection="1">
      <alignment horizontal="center"/>
      <protection locked="0"/>
    </xf>
    <xf numFmtId="0" fontId="18" fillId="0" borderId="13" xfId="142" applyFont="1" applyFill="1" applyBorder="1" applyAlignment="1">
      <alignment horizontal="left"/>
    </xf>
    <xf numFmtId="0" fontId="21" fillId="0" borderId="0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 wrapText="1"/>
    </xf>
    <xf numFmtId="0" fontId="18" fillId="0" borderId="0" xfId="133" applyFont="1" applyFill="1" applyBorder="1" applyAlignment="1">
      <alignment horizontal="center" vertical="center" wrapText="1"/>
    </xf>
    <xf numFmtId="0" fontId="22" fillId="0" borderId="0" xfId="133" applyFont="1" applyFill="1" applyBorder="1" applyAlignment="1">
      <alignment horizontal="center" vertical="center" wrapText="1"/>
    </xf>
    <xf numFmtId="0" fontId="21" fillId="0" borderId="13" xfId="133" applyFont="1" applyFill="1" applyBorder="1" applyAlignment="1">
      <alignment horizontal="center" vertical="center"/>
    </xf>
    <xf numFmtId="0" fontId="6" fillId="0" borderId="13" xfId="133" applyFont="1" applyFill="1" applyBorder="1" applyAlignment="1">
      <alignment vertical="center" wrapText="1"/>
    </xf>
    <xf numFmtId="0" fontId="23" fillId="0" borderId="13" xfId="140" applyFont="1" applyBorder="1" applyAlignment="1">
      <alignment horizontal="center" vertical="center" wrapText="1"/>
    </xf>
    <xf numFmtId="0" fontId="23" fillId="0" borderId="13" xfId="140" applyFont="1" applyFill="1" applyBorder="1" applyAlignment="1">
      <alignment horizontal="center" vertical="center" wrapText="1"/>
    </xf>
    <xf numFmtId="0" fontId="22" fillId="0" borderId="16" xfId="133" applyFont="1" applyFill="1" applyBorder="1" applyAlignment="1">
      <alignment vertical="center" wrapText="1"/>
    </xf>
    <xf numFmtId="0" fontId="22" fillId="0" borderId="17" xfId="133" applyFont="1" applyFill="1" applyBorder="1" applyAlignment="1">
      <alignment vertical="center" wrapText="1"/>
    </xf>
    <xf numFmtId="1" fontId="11" fillId="0" borderId="0" xfId="128" applyNumberFormat="1" applyFont="1" applyFill="1" applyBorder="1" applyAlignment="1" applyProtection="1">
      <alignment vertical="center"/>
      <protection locked="0"/>
    </xf>
    <xf numFmtId="3" fontId="18" fillId="0" borderId="13" xfId="128" applyNumberFormat="1" applyFont="1" applyFill="1" applyBorder="1" applyAlignment="1" applyProtection="1">
      <alignment horizontal="center"/>
      <protection locked="0"/>
    </xf>
    <xf numFmtId="3" fontId="18" fillId="0" borderId="13" xfId="142" applyNumberFormat="1" applyFont="1" applyFill="1" applyBorder="1" applyAlignment="1">
      <alignment horizontal="center" vertical="center"/>
    </xf>
    <xf numFmtId="3" fontId="18" fillId="0" borderId="13" xfId="128" applyNumberFormat="1" applyFont="1" applyFill="1" applyBorder="1" applyAlignment="1" applyProtection="1">
      <alignment horizontal="center" vertical="center"/>
    </xf>
    <xf numFmtId="3" fontId="13" fillId="0" borderId="13" xfId="128" applyNumberFormat="1" applyFont="1" applyFill="1" applyBorder="1" applyAlignment="1" applyProtection="1">
      <alignment horizontal="center" vertical="center" wrapText="1" shrinkToFit="1"/>
    </xf>
    <xf numFmtId="49" fontId="4" fillId="0" borderId="13" xfId="136" applyNumberFormat="1" applyFont="1" applyBorder="1" applyAlignment="1">
      <alignment horizontal="center" vertical="center" wrapText="1"/>
    </xf>
    <xf numFmtId="0" fontId="23" fillId="0" borderId="0" xfId="140" applyFont="1" applyAlignment="1">
      <alignment vertical="center" wrapText="1"/>
    </xf>
    <xf numFmtId="165" fontId="2" fillId="0" borderId="0" xfId="140" applyNumberFormat="1" applyFont="1" applyAlignment="1">
      <alignment vertical="center" wrapText="1"/>
    </xf>
    <xf numFmtId="3" fontId="2" fillId="0" borderId="0" xfId="140" applyNumberFormat="1" applyFont="1" applyAlignment="1">
      <alignment vertical="center" wrapText="1"/>
    </xf>
    <xf numFmtId="0" fontId="20" fillId="0" borderId="0" xfId="136" applyFont="1" applyAlignment="1">
      <alignment vertical="top" wrapText="1"/>
    </xf>
    <xf numFmtId="0" fontId="4" fillId="0" borderId="13" xfId="133" applyFont="1" applyFill="1" applyBorder="1" applyAlignment="1">
      <alignment horizontal="left" vertical="center" wrapText="1"/>
    </xf>
    <xf numFmtId="0" fontId="20" fillId="0" borderId="0" xfId="136" applyFont="1" applyFill="1" applyAlignment="1">
      <alignment horizontal="center" vertical="top" wrapText="1"/>
    </xf>
    <xf numFmtId="0" fontId="34" fillId="0" borderId="15" xfId="141" applyFont="1" applyFill="1" applyBorder="1" applyAlignment="1">
      <alignment horizontal="center" vertical="center" wrapText="1"/>
    </xf>
    <xf numFmtId="0" fontId="20" fillId="0" borderId="14" xfId="140" applyFont="1" applyFill="1" applyBorder="1" applyAlignment="1">
      <alignment vertical="top" wrapText="1"/>
    </xf>
    <xf numFmtId="166" fontId="33" fillId="0" borderId="0" xfId="140" applyNumberFormat="1" applyFont="1" applyAlignment="1">
      <alignment vertical="center" wrapText="1"/>
    </xf>
    <xf numFmtId="166" fontId="33" fillId="0" borderId="0" xfId="136" applyNumberFormat="1" applyFont="1"/>
    <xf numFmtId="166" fontId="79" fillId="0" borderId="13" xfId="133" applyNumberFormat="1" applyFont="1" applyFill="1" applyBorder="1" applyAlignment="1">
      <alignment horizontal="center" vertical="center"/>
    </xf>
    <xf numFmtId="165" fontId="79" fillId="0" borderId="13" xfId="133" applyNumberFormat="1" applyFont="1" applyFill="1" applyBorder="1" applyAlignment="1">
      <alignment horizontal="center" vertical="center"/>
    </xf>
    <xf numFmtId="0" fontId="2" fillId="0" borderId="0" xfId="136" applyFont="1" applyBorder="1"/>
    <xf numFmtId="165" fontId="12" fillId="0" borderId="0" xfId="140" applyNumberFormat="1" applyFont="1" applyBorder="1" applyAlignment="1">
      <alignment vertical="center" wrapText="1"/>
    </xf>
    <xf numFmtId="0" fontId="23" fillId="0" borderId="0" xfId="132" applyFont="1" applyFill="1" applyBorder="1" applyAlignment="1">
      <alignment vertical="center" wrapText="1"/>
    </xf>
    <xf numFmtId="1" fontId="44" fillId="0" borderId="0" xfId="128" applyNumberFormat="1" applyFont="1" applyFill="1" applyAlignment="1" applyProtection="1">
      <alignment vertical="center"/>
      <protection locked="0"/>
    </xf>
    <xf numFmtId="0" fontId="2" fillId="0" borderId="0" xfId="140" applyFont="1" applyBorder="1" applyAlignment="1">
      <alignment vertical="center" wrapText="1"/>
    </xf>
    <xf numFmtId="0" fontId="17" fillId="0" borderId="0" xfId="140" applyFont="1" applyFill="1" applyAlignment="1">
      <alignment vertical="center" wrapText="1"/>
    </xf>
    <xf numFmtId="0" fontId="73" fillId="0" borderId="0" xfId="140" applyFont="1" applyFill="1" applyAlignment="1">
      <alignment horizontal="right" vertical="center" wrapText="1"/>
    </xf>
    <xf numFmtId="0" fontId="4" fillId="0" borderId="13" xfId="133" applyFont="1" applyBorder="1" applyAlignment="1">
      <alignment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1" fontId="44" fillId="0" borderId="13" xfId="128" applyNumberFormat="1" applyFont="1" applyFill="1" applyBorder="1" applyAlignment="1" applyProtection="1">
      <alignment horizontal="center" vertical="center"/>
    </xf>
    <xf numFmtId="3" fontId="5" fillId="0" borderId="0" xfId="128" applyNumberFormat="1" applyFont="1" applyFill="1" applyBorder="1" applyAlignment="1" applyProtection="1">
      <alignment horizontal="right"/>
      <protection locked="0"/>
    </xf>
    <xf numFmtId="165" fontId="5" fillId="0" borderId="0" xfId="128" applyNumberFormat="1" applyFont="1" applyFill="1" applyBorder="1" applyAlignment="1" applyProtection="1">
      <alignment horizontal="right"/>
      <protection locked="0"/>
    </xf>
    <xf numFmtId="1" fontId="46" fillId="0" borderId="14" xfId="128" applyNumberFormat="1" applyFont="1" applyFill="1" applyBorder="1" applyAlignment="1" applyProtection="1">
      <protection locked="0"/>
    </xf>
    <xf numFmtId="1" fontId="47" fillId="0" borderId="0" xfId="128" applyNumberFormat="1" applyFont="1" applyFill="1" applyProtection="1">
      <protection locked="0"/>
    </xf>
    <xf numFmtId="1" fontId="47" fillId="0" borderId="0" xfId="128" applyNumberFormat="1" applyFont="1" applyFill="1" applyBorder="1" applyAlignment="1" applyProtection="1">
      <protection locked="0"/>
    </xf>
    <xf numFmtId="0" fontId="3" fillId="0" borderId="13" xfId="128" applyNumberFormat="1" applyFont="1" applyFill="1" applyBorder="1" applyAlignment="1" applyProtection="1">
      <alignment horizontal="center" vertical="center" wrapText="1" shrinkToFit="1"/>
    </xf>
    <xf numFmtId="1" fontId="2" fillId="0" borderId="0" xfId="128" applyNumberFormat="1" applyFont="1" applyFill="1" applyAlignment="1" applyProtection="1">
      <alignment horizontal="center"/>
      <protection locked="0"/>
    </xf>
    <xf numFmtId="0" fontId="82" fillId="0" borderId="18" xfId="141" applyFont="1" applyFill="1" applyBorder="1" applyAlignment="1">
      <alignment horizontal="center" vertical="center" wrapText="1"/>
    </xf>
    <xf numFmtId="3" fontId="7" fillId="0" borderId="13" xfId="136" applyNumberFormat="1" applyFont="1" applyFill="1" applyBorder="1" applyAlignment="1">
      <alignment horizontal="center" vertical="center" wrapText="1"/>
    </xf>
    <xf numFmtId="3" fontId="7" fillId="0" borderId="13" xfId="132" applyNumberFormat="1" applyFont="1" applyFill="1" applyBorder="1" applyAlignment="1">
      <alignment horizontal="center" vertical="center"/>
    </xf>
    <xf numFmtId="3" fontId="6" fillId="0" borderId="13" xfId="136" applyNumberFormat="1" applyFont="1" applyFill="1" applyBorder="1" applyAlignment="1">
      <alignment horizontal="center" vertical="center" wrapText="1"/>
    </xf>
    <xf numFmtId="3" fontId="6" fillId="0" borderId="13" xfId="132" applyNumberFormat="1" applyFont="1" applyFill="1" applyBorder="1" applyAlignment="1">
      <alignment horizontal="center" vertical="center" wrapText="1"/>
    </xf>
    <xf numFmtId="1" fontId="6" fillId="0" borderId="13" xfId="132" applyNumberFormat="1" applyFont="1" applyFill="1" applyBorder="1" applyAlignment="1">
      <alignment horizontal="center" vertical="center" wrapText="1"/>
    </xf>
    <xf numFmtId="1" fontId="6" fillId="0" borderId="19" xfId="140" applyNumberFormat="1" applyFont="1" applyFill="1" applyBorder="1" applyAlignment="1">
      <alignment horizontal="center" vertical="center" wrapText="1"/>
    </xf>
    <xf numFmtId="1" fontId="6" fillId="0" borderId="13" xfId="140" applyNumberFormat="1" applyFont="1" applyFill="1" applyBorder="1" applyAlignment="1">
      <alignment horizontal="center" vertical="center" wrapText="1"/>
    </xf>
    <xf numFmtId="1" fontId="6" fillId="0" borderId="13" xfId="136" applyNumberFormat="1" applyFont="1" applyFill="1" applyBorder="1" applyAlignment="1">
      <alignment horizontal="center" vertical="center" wrapText="1"/>
    </xf>
    <xf numFmtId="1" fontId="6" fillId="0" borderId="19" xfId="136" applyNumberFormat="1" applyFont="1" applyFill="1" applyBorder="1" applyAlignment="1">
      <alignment horizontal="center" vertical="center"/>
    </xf>
    <xf numFmtId="1" fontId="6" fillId="0" borderId="13" xfId="136" applyNumberFormat="1" applyFont="1" applyFill="1" applyBorder="1" applyAlignment="1">
      <alignment horizontal="center" vertical="center"/>
    </xf>
    <xf numFmtId="1" fontId="6" fillId="0" borderId="13" xfId="133" applyNumberFormat="1" applyFont="1" applyFill="1" applyBorder="1" applyAlignment="1">
      <alignment horizontal="center" vertical="center" wrapText="1"/>
    </xf>
    <xf numFmtId="3" fontId="6" fillId="0" borderId="13" xfId="133" applyNumberFormat="1" applyFont="1" applyFill="1" applyBorder="1" applyAlignment="1">
      <alignment horizontal="center" vertical="center" wrapText="1"/>
    </xf>
    <xf numFmtId="3" fontId="7" fillId="0" borderId="13" xfId="133" applyNumberFormat="1" applyFont="1" applyFill="1" applyBorder="1" applyAlignment="1">
      <alignment horizontal="center" vertical="center"/>
    </xf>
    <xf numFmtId="3" fontId="4" fillId="0" borderId="13" xfId="140" applyNumberFormat="1" applyFont="1" applyFill="1" applyBorder="1" applyAlignment="1">
      <alignment horizontal="center" vertical="center" wrapText="1"/>
    </xf>
    <xf numFmtId="3" fontId="4" fillId="0" borderId="13" xfId="136" applyNumberFormat="1" applyFont="1" applyFill="1" applyBorder="1" applyAlignment="1">
      <alignment horizontal="center" vertical="center" wrapText="1"/>
    </xf>
    <xf numFmtId="1" fontId="4" fillId="0" borderId="13" xfId="133" applyNumberFormat="1" applyFont="1" applyFill="1" applyBorder="1" applyAlignment="1">
      <alignment horizontal="center" vertical="center" wrapText="1"/>
    </xf>
    <xf numFmtId="3" fontId="8" fillId="0" borderId="13" xfId="136" applyNumberFormat="1" applyFont="1" applyFill="1" applyBorder="1" applyAlignment="1">
      <alignment horizontal="center" vertical="center" wrapText="1"/>
    </xf>
    <xf numFmtId="3" fontId="8" fillId="0" borderId="13" xfId="133" applyNumberFormat="1" applyFont="1" applyFill="1" applyBorder="1" applyAlignment="1">
      <alignment horizontal="center" vertical="center"/>
    </xf>
    <xf numFmtId="165" fontId="7" fillId="0" borderId="13" xfId="136" applyNumberFormat="1" applyFont="1" applyFill="1" applyBorder="1" applyAlignment="1">
      <alignment horizontal="center" vertical="center" wrapText="1"/>
    </xf>
    <xf numFmtId="166" fontId="7" fillId="0" borderId="13" xfId="136" applyNumberFormat="1" applyFont="1" applyFill="1" applyBorder="1" applyAlignment="1">
      <alignment horizontal="center" vertical="center"/>
    </xf>
    <xf numFmtId="1" fontId="6" fillId="0" borderId="19" xfId="136" applyNumberFormat="1" applyFont="1" applyFill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0" fontId="34" fillId="0" borderId="13" xfId="141" applyFont="1" applyFill="1" applyBorder="1" applyAlignment="1">
      <alignment horizontal="center" vertical="center" wrapText="1"/>
    </xf>
    <xf numFmtId="1" fontId="12" fillId="0" borderId="0" xfId="139" applyNumberFormat="1" applyFont="1" applyAlignment="1" applyProtection="1">
      <alignment horizontal="right" vertical="top"/>
      <protection locked="0"/>
    </xf>
    <xf numFmtId="165" fontId="6" fillId="0" borderId="13" xfId="136" applyNumberFormat="1" applyFont="1" applyFill="1" applyBorder="1" applyAlignment="1">
      <alignment horizontal="center" vertical="center" wrapText="1"/>
    </xf>
    <xf numFmtId="165" fontId="7" fillId="4" borderId="13" xfId="136" applyNumberFormat="1" applyFont="1" applyFill="1" applyBorder="1" applyAlignment="1">
      <alignment horizontal="center" vertical="center" wrapText="1"/>
    </xf>
    <xf numFmtId="1" fontId="6" fillId="0" borderId="0" xfId="129" applyNumberFormat="1" applyFont="1" applyFill="1" applyBorder="1" applyAlignment="1" applyProtection="1">
      <alignment vertical="center" wrapText="1"/>
      <protection locked="0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wrapText="1"/>
      <protection locked="0"/>
    </xf>
    <xf numFmtId="1" fontId="23" fillId="0" borderId="0" xfId="129" applyNumberFormat="1" applyFont="1" applyFill="1" applyAlignment="1" applyProtection="1">
      <alignment wrapText="1"/>
      <protection locked="0"/>
    </xf>
    <xf numFmtId="1" fontId="9" fillId="0" borderId="0" xfId="129" applyNumberFormat="1" applyFont="1" applyFill="1" applyAlignment="1" applyProtection="1">
      <alignment wrapText="1"/>
      <protection locked="0"/>
    </xf>
    <xf numFmtId="1" fontId="2" fillId="0" borderId="0" xfId="129" applyNumberFormat="1" applyFont="1" applyFill="1" applyProtection="1">
      <protection locked="0"/>
    </xf>
    <xf numFmtId="1" fontId="12" fillId="0" borderId="0" xfId="129" applyNumberFormat="1" applyFont="1" applyFill="1" applyProtection="1">
      <protection locked="0"/>
    </xf>
    <xf numFmtId="1" fontId="6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horizontal="center" wrapText="1"/>
      <protection locked="0"/>
    </xf>
    <xf numFmtId="1" fontId="2" fillId="0" borderId="0" xfId="129" applyNumberFormat="1" applyFont="1" applyFill="1" applyBorder="1" applyAlignment="1" applyProtection="1">
      <protection locked="0"/>
    </xf>
    <xf numFmtId="1" fontId="11" fillId="0" borderId="21" xfId="129" applyNumberFormat="1" applyFont="1" applyFill="1" applyBorder="1" applyAlignment="1" applyProtection="1">
      <alignment horizontal="center" vertical="center"/>
      <protection locked="0"/>
    </xf>
    <xf numFmtId="1" fontId="43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 vertical="center"/>
    </xf>
    <xf numFmtId="1" fontId="44" fillId="0" borderId="0" xfId="129" applyNumberFormat="1" applyFont="1" applyFill="1" applyAlignment="1" applyProtection="1">
      <alignment vertical="center"/>
      <protection locked="0"/>
    </xf>
    <xf numFmtId="0" fontId="1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 wrapText="1" shrinkToFit="1"/>
    </xf>
    <xf numFmtId="165" fontId="78" fillId="0" borderId="13" xfId="129" applyNumberFormat="1" applyFont="1" applyFill="1" applyBorder="1" applyAlignment="1" applyProtection="1">
      <alignment horizontal="center" vertical="center"/>
    </xf>
    <xf numFmtId="166" fontId="78" fillId="0" borderId="13" xfId="129" applyNumberFormat="1" applyFont="1" applyFill="1" applyBorder="1" applyAlignment="1" applyProtection="1">
      <alignment horizontal="center" vertical="center"/>
      <protection locked="0"/>
    </xf>
    <xf numFmtId="1" fontId="11" fillId="0" borderId="0" xfId="129" applyNumberFormat="1" applyFont="1" applyFill="1" applyBorder="1" applyAlignment="1" applyProtection="1">
      <alignment vertical="center"/>
      <protection locked="0"/>
    </xf>
    <xf numFmtId="3" fontId="18" fillId="0" borderId="13" xfId="129" applyNumberFormat="1" applyFont="1" applyFill="1" applyBorder="1" applyAlignment="1" applyProtection="1">
      <alignment horizontal="center" vertical="center"/>
      <protection locked="0"/>
    </xf>
    <xf numFmtId="3" fontId="18" fillId="0" borderId="13" xfId="129" applyNumberFormat="1" applyFont="1" applyFill="1" applyBorder="1" applyAlignment="1" applyProtection="1">
      <alignment horizontal="center"/>
      <protection locked="0"/>
    </xf>
    <xf numFmtId="165" fontId="77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/>
      <protection locked="0"/>
    </xf>
    <xf numFmtId="166" fontId="77" fillId="0" borderId="13" xfId="129" applyNumberFormat="1" applyFont="1" applyFill="1" applyBorder="1" applyAlignment="1" applyProtection="1">
      <alignment horizontal="center" vertical="center"/>
      <protection locked="0"/>
    </xf>
    <xf numFmtId="1" fontId="5" fillId="0" borderId="0" xfId="129" applyNumberFormat="1" applyFont="1" applyFill="1" applyBorder="1" applyAlignment="1" applyProtection="1">
      <alignment horizontal="right"/>
      <protection locked="0"/>
    </xf>
    <xf numFmtId="0" fontId="5" fillId="4" borderId="13" xfId="142" applyFont="1" applyFill="1" applyBorder="1" applyAlignment="1">
      <alignment horizontal="left"/>
    </xf>
    <xf numFmtId="3" fontId="18" fillId="4" borderId="13" xfId="142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 vertical="center"/>
      <protection locked="0"/>
    </xf>
    <xf numFmtId="3" fontId="18" fillId="4" borderId="13" xfId="129" applyNumberFormat="1" applyFont="1" applyFill="1" applyBorder="1" applyAlignment="1" applyProtection="1">
      <alignment horizontal="center" vertical="center"/>
    </xf>
    <xf numFmtId="3" fontId="18" fillId="4" borderId="13" xfId="129" applyNumberFormat="1" applyFont="1" applyFill="1" applyBorder="1" applyAlignment="1">
      <alignment horizontal="center" vertical="center"/>
    </xf>
    <xf numFmtId="1" fontId="5" fillId="4" borderId="0" xfId="129" applyNumberFormat="1" applyFont="1" applyFill="1" applyBorder="1" applyAlignment="1" applyProtection="1">
      <alignment horizontal="right"/>
      <protection locked="0"/>
    </xf>
    <xf numFmtId="1" fontId="5" fillId="0" borderId="0" xfId="129" applyNumberFormat="1" applyFont="1" applyFill="1" applyBorder="1" applyAlignment="1" applyProtection="1">
      <alignment horizontal="left" wrapText="1" shrinkToFit="1"/>
      <protection locked="0"/>
    </xf>
    <xf numFmtId="1" fontId="81" fillId="0" borderId="20" xfId="129" applyNumberFormat="1" applyFont="1" applyFill="1" applyBorder="1" applyAlignment="1" applyProtection="1">
      <alignment vertical="center" wrapText="1"/>
      <protection locked="0"/>
    </xf>
    <xf numFmtId="1" fontId="23" fillId="0" borderId="0" xfId="129" applyNumberFormat="1" applyFont="1" applyFill="1" applyBorder="1" applyAlignment="1" applyProtection="1">
      <alignment horizontal="right"/>
      <protection locked="0"/>
    </xf>
    <xf numFmtId="166" fontId="6" fillId="0" borderId="13" xfId="140" applyNumberFormat="1" applyFont="1" applyFill="1" applyBorder="1" applyAlignment="1">
      <alignment horizontal="center" vertical="center" wrapText="1"/>
    </xf>
    <xf numFmtId="1" fontId="3" fillId="0" borderId="0" xfId="129" applyNumberFormat="1" applyFont="1" applyFill="1" applyBorder="1" applyAlignment="1" applyProtection="1">
      <alignment wrapText="1"/>
      <protection locked="0"/>
    </xf>
    <xf numFmtId="1" fontId="23" fillId="0" borderId="0" xfId="129" applyNumberFormat="1" applyFont="1" applyFill="1" applyBorder="1" applyAlignment="1" applyProtection="1">
      <alignment wrapText="1"/>
      <protection locked="0"/>
    </xf>
    <xf numFmtId="1" fontId="9" fillId="0" borderId="0" xfId="129" applyNumberFormat="1" applyFont="1" applyFill="1" applyBorder="1" applyAlignment="1" applyProtection="1">
      <alignment wrapText="1"/>
      <protection locked="0"/>
    </xf>
    <xf numFmtId="0" fontId="27" fillId="0" borderId="0" xfId="141" applyFont="1" applyFill="1" applyAlignment="1">
      <alignment vertical="center"/>
    </xf>
    <xf numFmtId="1" fontId="12" fillId="0" borderId="0" xfId="129" applyNumberFormat="1" applyFont="1" applyFill="1" applyAlignment="1" applyProtection="1">
      <alignment horizontal="right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1" fontId="78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/>
    </xf>
    <xf numFmtId="1" fontId="44" fillId="0" borderId="0" xfId="129" applyNumberFormat="1" applyFont="1" applyFill="1" applyProtection="1">
      <protection locked="0"/>
    </xf>
    <xf numFmtId="3" fontId="13" fillId="0" borderId="13" xfId="129" applyNumberFormat="1" applyFont="1" applyFill="1" applyBorder="1" applyAlignment="1" applyProtection="1">
      <alignment horizontal="center" vertical="center"/>
    </xf>
    <xf numFmtId="165" fontId="18" fillId="0" borderId="13" xfId="129" applyNumberFormat="1" applyFont="1" applyFill="1" applyBorder="1" applyAlignment="1" applyProtection="1">
      <alignment horizontal="center" vertical="center"/>
    </xf>
    <xf numFmtId="0" fontId="44" fillId="0" borderId="20" xfId="135" applyFont="1" applyFill="1" applyBorder="1" applyAlignment="1">
      <alignment vertical="center" wrapText="1"/>
    </xf>
    <xf numFmtId="0" fontId="83" fillId="0" borderId="20" xfId="135" applyFont="1" applyFill="1" applyBorder="1" applyAlignment="1">
      <alignment vertical="center" wrapText="1"/>
    </xf>
    <xf numFmtId="1" fontId="48" fillId="0" borderId="0" xfId="139" applyNumberFormat="1" applyFont="1" applyBorder="1" applyAlignment="1" applyProtection="1">
      <protection locked="0"/>
    </xf>
    <xf numFmtId="1" fontId="3" fillId="0" borderId="0" xfId="139" applyNumberFormat="1" applyFont="1" applyAlignment="1" applyProtection="1">
      <alignment wrapText="1"/>
      <protection locked="0"/>
    </xf>
    <xf numFmtId="1" fontId="3" fillId="0" borderId="0" xfId="139" applyNumberFormat="1" applyFont="1" applyFill="1" applyAlignment="1" applyProtection="1">
      <alignment wrapText="1"/>
      <protection locked="0"/>
    </xf>
    <xf numFmtId="1" fontId="2" fillId="0" borderId="0" xfId="139" applyNumberFormat="1" applyFont="1" applyProtection="1">
      <protection locked="0"/>
    </xf>
    <xf numFmtId="1" fontId="12" fillId="0" borderId="0" xfId="139" applyNumberFormat="1" applyFont="1" applyAlignment="1" applyProtection="1">
      <alignment horizontal="right"/>
      <protection locked="0"/>
    </xf>
    <xf numFmtId="1" fontId="6" fillId="0" borderId="0" xfId="139" applyNumberFormat="1" applyFont="1" applyAlignment="1" applyProtection="1">
      <alignment horizontal="center" vertical="center" wrapText="1"/>
      <protection locked="0"/>
    </xf>
    <xf numFmtId="1" fontId="6" fillId="0" borderId="0" xfId="139" applyNumberFormat="1" applyFont="1" applyFill="1" applyAlignment="1" applyProtection="1">
      <alignment horizontal="center" vertical="center" wrapText="1"/>
      <protection locked="0"/>
    </xf>
    <xf numFmtId="1" fontId="46" fillId="0" borderId="14" xfId="139" applyNumberFormat="1" applyFont="1" applyBorder="1" applyAlignment="1" applyProtection="1">
      <protection locked="0"/>
    </xf>
    <xf numFmtId="1" fontId="2" fillId="0" borderId="14" xfId="139" applyNumberFormat="1" applyFont="1" applyFill="1" applyBorder="1" applyAlignment="1" applyProtection="1">
      <alignment horizontal="center"/>
      <protection locked="0"/>
    </xf>
    <xf numFmtId="1" fontId="46" fillId="0" borderId="14" xfId="139" applyNumberFormat="1" applyFont="1" applyFill="1" applyBorder="1" applyAlignment="1" applyProtection="1">
      <protection locked="0"/>
    </xf>
    <xf numFmtId="1" fontId="11" fillId="0" borderId="14" xfId="139" applyNumberFormat="1" applyFont="1" applyFill="1" applyBorder="1" applyAlignment="1" applyProtection="1">
      <alignment horizont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 wrapText="1"/>
    </xf>
    <xf numFmtId="1" fontId="2" fillId="0" borderId="0" xfId="139" applyNumberFormat="1" applyFont="1" applyFill="1" applyBorder="1" applyAlignment="1" applyProtection="1">
      <alignment horizontal="center" vertical="center" wrapText="1"/>
    </xf>
    <xf numFmtId="1" fontId="47" fillId="0" borderId="0" xfId="139" applyNumberFormat="1" applyFont="1" applyProtection="1">
      <protection locked="0"/>
    </xf>
    <xf numFmtId="1" fontId="47" fillId="0" borderId="0" xfId="139" applyNumberFormat="1" applyFont="1" applyBorder="1" applyAlignment="1" applyProtection="1">
      <protection locked="0"/>
    </xf>
    <xf numFmtId="1" fontId="11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protection locked="0"/>
    </xf>
    <xf numFmtId="1" fontId="47" fillId="0" borderId="13" xfId="139" applyNumberFormat="1" applyFont="1" applyFill="1" applyBorder="1" applyAlignment="1" applyProtection="1">
      <alignment horizontal="center" vertical="center"/>
    </xf>
    <xf numFmtId="1" fontId="47" fillId="4" borderId="13" xfId="139" applyNumberFormat="1" applyFont="1" applyFill="1" applyBorder="1" applyAlignment="1" applyProtection="1">
      <alignment horizontal="center" vertical="center"/>
    </xf>
    <xf numFmtId="1" fontId="47" fillId="4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Alignment="1" applyProtection="1">
      <alignment vertical="center"/>
      <protection locked="0"/>
    </xf>
    <xf numFmtId="0" fontId="13" fillId="0" borderId="13" xfId="139" applyNumberFormat="1" applyFont="1" applyBorder="1" applyAlignment="1" applyProtection="1">
      <alignment horizontal="center" vertical="center" wrapText="1" shrinkToFit="1"/>
    </xf>
    <xf numFmtId="3" fontId="13" fillId="4" borderId="13" xfId="139" applyNumberFormat="1" applyFont="1" applyFill="1" applyBorder="1" applyAlignment="1" applyProtection="1">
      <alignment horizontal="center" vertical="center"/>
    </xf>
    <xf numFmtId="165" fontId="13" fillId="4" borderId="13" xfId="139" applyNumberFormat="1" applyFont="1" applyFill="1" applyBorder="1" applyAlignment="1" applyProtection="1">
      <alignment horizontal="center" vertical="center"/>
    </xf>
    <xf numFmtId="3" fontId="13" fillId="0" borderId="13" xfId="139" applyNumberFormat="1" applyFont="1" applyFill="1" applyBorder="1" applyAlignment="1" applyProtection="1">
      <alignment horizontal="center" vertical="center"/>
    </xf>
    <xf numFmtId="165" fontId="9" fillId="4" borderId="0" xfId="139" applyNumberFormat="1" applyFont="1" applyFill="1" applyBorder="1" applyAlignment="1" applyProtection="1">
      <alignment horizontal="center" vertical="center"/>
    </xf>
    <xf numFmtId="165" fontId="9" fillId="0" borderId="0" xfId="139" applyNumberFormat="1" applyFont="1" applyBorder="1" applyAlignment="1" applyProtection="1">
      <alignment horizontal="center" vertical="center"/>
    </xf>
    <xf numFmtId="1" fontId="3" fillId="0" borderId="0" xfId="139" applyNumberFormat="1" applyFont="1" applyFill="1" applyBorder="1" applyAlignment="1" applyProtection="1">
      <alignment vertical="center"/>
      <protection locked="0"/>
    </xf>
    <xf numFmtId="3" fontId="18" fillId="4" borderId="13" xfId="139" applyNumberFormat="1" applyFont="1" applyFill="1" applyBorder="1" applyAlignment="1" applyProtection="1">
      <alignment horizontal="center"/>
      <protection locked="0"/>
    </xf>
    <xf numFmtId="165" fontId="18" fillId="4" borderId="13" xfId="139" applyNumberFormat="1" applyFont="1" applyFill="1" applyBorder="1" applyAlignment="1" applyProtection="1">
      <alignment horizontal="center" vertical="center"/>
    </xf>
    <xf numFmtId="165" fontId="12" fillId="4" borderId="0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Border="1" applyAlignment="1" applyProtection="1">
      <alignment horizontal="center" vertical="center"/>
    </xf>
    <xf numFmtId="1" fontId="5" fillId="0" borderId="0" xfId="139" applyNumberFormat="1" applyFont="1" applyFill="1" applyBorder="1" applyAlignment="1" applyProtection="1">
      <alignment horizontal="right"/>
      <protection locked="0"/>
    </xf>
    <xf numFmtId="165" fontId="18" fillId="0" borderId="13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Fill="1" applyBorder="1" applyAlignment="1" applyProtection="1">
      <alignment horizontal="center" vertical="center"/>
    </xf>
    <xf numFmtId="1" fontId="5" fillId="0" borderId="0" xfId="139" applyNumberFormat="1" applyFont="1" applyBorder="1" applyAlignment="1" applyProtection="1">
      <alignment horizontal="right"/>
      <protection locked="0"/>
    </xf>
    <xf numFmtId="1" fontId="5" fillId="0" borderId="0" xfId="139" applyNumberFormat="1" applyFont="1" applyBorder="1" applyAlignment="1" applyProtection="1">
      <alignment horizontal="left" wrapText="1" shrinkToFit="1"/>
      <protection locked="0"/>
    </xf>
    <xf numFmtId="1" fontId="2" fillId="0" borderId="0" xfId="139" applyNumberFormat="1" applyFont="1" applyFill="1" applyBorder="1" applyAlignment="1" applyProtection="1">
      <alignment horizontal="left"/>
      <protection locked="0"/>
    </xf>
    <xf numFmtId="1" fontId="2" fillId="0" borderId="0" xfId="139" applyNumberFormat="1" applyFont="1" applyBorder="1" applyAlignment="1" applyProtection="1">
      <alignment horizontal="left" wrapText="1" shrinkToFit="1"/>
      <protection locked="0"/>
    </xf>
    <xf numFmtId="0" fontId="12" fillId="0" borderId="0" xfId="133" applyFont="1" applyFill="1" applyBorder="1" applyAlignment="1">
      <alignment vertical="center" wrapText="1"/>
    </xf>
    <xf numFmtId="1" fontId="2" fillId="0" borderId="0" xfId="139" applyNumberFormat="1" applyFont="1" applyBorder="1" applyAlignment="1" applyProtection="1">
      <alignment horizontal="right"/>
      <protection locked="0"/>
    </xf>
    <xf numFmtId="1" fontId="47" fillId="0" borderId="13" xfId="139" applyNumberFormat="1" applyFont="1" applyFill="1" applyBorder="1" applyAlignment="1" applyProtection="1">
      <alignment horizontal="center"/>
    </xf>
    <xf numFmtId="1" fontId="47" fillId="4" borderId="0" xfId="139" applyNumberFormat="1" applyFont="1" applyFill="1" applyBorder="1" applyAlignment="1" applyProtection="1">
      <alignment horizontal="center"/>
    </xf>
    <xf numFmtId="1" fontId="47" fillId="0" borderId="0" xfId="139" applyNumberFormat="1" applyFont="1" applyFill="1" applyBorder="1" applyAlignment="1" applyProtection="1">
      <alignment horizontal="center"/>
    </xf>
    <xf numFmtId="3" fontId="18" fillId="4" borderId="13" xfId="139" applyNumberFormat="1" applyFont="1" applyFill="1" applyBorder="1" applyAlignment="1" applyProtection="1">
      <alignment horizontal="center" vertical="center"/>
    </xf>
    <xf numFmtId="3" fontId="18" fillId="0" borderId="13" xfId="139" applyNumberFormat="1" applyFont="1" applyFill="1" applyBorder="1" applyAlignment="1" applyProtection="1">
      <alignment horizontal="center"/>
      <protection locked="0"/>
    </xf>
    <xf numFmtId="3" fontId="18" fillId="0" borderId="13" xfId="139" applyNumberFormat="1" applyFont="1" applyFill="1" applyBorder="1" applyAlignment="1" applyProtection="1">
      <alignment horizontal="center" vertical="center"/>
    </xf>
    <xf numFmtId="0" fontId="20" fillId="0" borderId="0" xfId="136" applyFont="1" applyAlignment="1">
      <alignment horizontal="center" vertical="top" wrapText="1"/>
    </xf>
    <xf numFmtId="0" fontId="6" fillId="0" borderId="18" xfId="136" applyFont="1" applyBorder="1" applyAlignment="1">
      <alignment horizontal="center" vertical="center" wrapText="1"/>
    </xf>
    <xf numFmtId="0" fontId="6" fillId="0" borderId="21" xfId="136" applyFont="1" applyBorder="1" applyAlignment="1">
      <alignment horizontal="center" vertical="center" wrapText="1"/>
    </xf>
    <xf numFmtId="0" fontId="5" fillId="0" borderId="15" xfId="132" applyFont="1" applyFill="1" applyBorder="1" applyAlignment="1">
      <alignment horizontal="center" vertical="center"/>
    </xf>
    <xf numFmtId="0" fontId="5" fillId="0" borderId="19" xfId="132" applyFont="1" applyFill="1" applyBorder="1" applyAlignment="1">
      <alignment horizontal="center" vertical="center"/>
    </xf>
    <xf numFmtId="0" fontId="6" fillId="0" borderId="18" xfId="132" applyFont="1" applyFill="1" applyBorder="1" applyAlignment="1">
      <alignment horizontal="center" vertical="center" wrapText="1"/>
    </xf>
    <xf numFmtId="0" fontId="6" fillId="0" borderId="21" xfId="132" applyFont="1" applyFill="1" applyBorder="1" applyAlignment="1">
      <alignment horizontal="center" vertical="center" wrapText="1"/>
    </xf>
    <xf numFmtId="0" fontId="22" fillId="0" borderId="16" xfId="132" applyFont="1" applyFill="1" applyBorder="1" applyAlignment="1">
      <alignment horizontal="center" vertical="center" wrapText="1"/>
    </xf>
    <xf numFmtId="0" fontId="22" fillId="0" borderId="20" xfId="132" applyFont="1" applyFill="1" applyBorder="1" applyAlignment="1">
      <alignment horizontal="center" vertical="center" wrapText="1"/>
    </xf>
    <xf numFmtId="0" fontId="22" fillId="0" borderId="17" xfId="132" applyFont="1" applyFill="1" applyBorder="1" applyAlignment="1">
      <alignment horizontal="center" vertical="center" wrapText="1"/>
    </xf>
    <xf numFmtId="0" fontId="22" fillId="0" borderId="14" xfId="132" applyFont="1" applyFill="1" applyBorder="1" applyAlignment="1">
      <alignment horizontal="center" vertical="center" wrapText="1"/>
    </xf>
    <xf numFmtId="0" fontId="18" fillId="0" borderId="20" xfId="136" applyFont="1" applyBorder="1" applyAlignment="1">
      <alignment horizontal="left" vertical="center" wrapText="1"/>
    </xf>
    <xf numFmtId="0" fontId="6" fillId="0" borderId="13" xfId="132" applyFont="1" applyFill="1" applyBorder="1" applyAlignment="1">
      <alignment horizontal="center" vertical="center" wrapText="1"/>
    </xf>
    <xf numFmtId="0" fontId="24" fillId="0" borderId="13" xfId="141" applyFont="1" applyFill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1" fontId="13" fillId="4" borderId="18" xfId="139" applyNumberFormat="1" applyFont="1" applyFill="1" applyBorder="1" applyAlignment="1" applyProtection="1">
      <alignment horizontal="center" vertical="center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0" fontId="40" fillId="0" borderId="13" xfId="141" applyFont="1" applyFill="1" applyBorder="1" applyAlignment="1">
      <alignment horizontal="center" vertical="center" wrapText="1"/>
    </xf>
    <xf numFmtId="0" fontId="50" fillId="0" borderId="20" xfId="141" applyFont="1" applyFill="1" applyBorder="1" applyAlignment="1">
      <alignment horizontal="left" vertical="center" wrapText="1"/>
    </xf>
    <xf numFmtId="0" fontId="25" fillId="0" borderId="14" xfId="141" applyFont="1" applyFill="1" applyBorder="1" applyAlignment="1">
      <alignment horizontal="right" vertical="top"/>
    </xf>
    <xf numFmtId="0" fontId="25" fillId="0" borderId="0" xfId="141" applyFont="1" applyFill="1" applyBorder="1" applyAlignment="1">
      <alignment horizontal="center" vertical="top"/>
    </xf>
    <xf numFmtId="0" fontId="82" fillId="0" borderId="15" xfId="141" applyFont="1" applyFill="1" applyBorder="1" applyAlignment="1">
      <alignment horizontal="center" vertical="center" wrapText="1"/>
    </xf>
    <xf numFmtId="0" fontId="82" fillId="0" borderId="22" xfId="141" applyFont="1" applyFill="1" applyBorder="1" applyAlignment="1">
      <alignment horizontal="center" vertical="center" wrapText="1"/>
    </xf>
    <xf numFmtId="0" fontId="82" fillId="0" borderId="19" xfId="141" applyFont="1" applyFill="1" applyBorder="1" applyAlignment="1">
      <alignment horizontal="center" vertical="center" wrapText="1"/>
    </xf>
    <xf numFmtId="0" fontId="40" fillId="0" borderId="18" xfId="141" applyFont="1" applyFill="1" applyBorder="1" applyAlignment="1">
      <alignment horizontal="center" vertical="center" wrapText="1"/>
    </xf>
    <xf numFmtId="0" fontId="40" fillId="0" borderId="21" xfId="141" applyFont="1" applyFill="1" applyBorder="1" applyAlignment="1">
      <alignment horizontal="center" vertical="center" wrapText="1"/>
    </xf>
    <xf numFmtId="0" fontId="25" fillId="0" borderId="14" xfId="141" applyFont="1" applyFill="1" applyBorder="1" applyAlignment="1">
      <alignment horizontal="center" vertical="top"/>
    </xf>
    <xf numFmtId="0" fontId="45" fillId="0" borderId="0" xfId="141" applyFont="1" applyFill="1" applyBorder="1" applyAlignment="1">
      <alignment horizontal="center" vertical="center" wrapText="1"/>
    </xf>
    <xf numFmtId="0" fontId="47" fillId="0" borderId="20" xfId="132" applyFont="1" applyFill="1" applyBorder="1" applyAlignment="1">
      <alignment horizontal="left" vertical="center" wrapText="1"/>
    </xf>
    <xf numFmtId="0" fontId="45" fillId="0" borderId="0" xfId="141" applyFont="1" applyFill="1" applyBorder="1" applyAlignment="1">
      <alignment horizontal="center" vertical="top" wrapText="1"/>
    </xf>
    <xf numFmtId="0" fontId="34" fillId="0" borderId="15" xfId="141" applyFont="1" applyFill="1" applyBorder="1" applyAlignment="1">
      <alignment horizontal="center" vertical="center" wrapText="1"/>
    </xf>
    <xf numFmtId="0" fontId="34" fillId="0" borderId="22" xfId="141" applyFont="1" applyFill="1" applyBorder="1" applyAlignment="1">
      <alignment horizontal="center" vertical="center" wrapText="1"/>
    </xf>
    <xf numFmtId="0" fontId="34" fillId="0" borderId="19" xfId="141" applyFont="1" applyFill="1" applyBorder="1" applyAlignment="1">
      <alignment horizontal="center" vertical="center" wrapText="1"/>
    </xf>
    <xf numFmtId="0" fontId="24" fillId="0" borderId="18" xfId="141" applyFont="1" applyFill="1" applyBorder="1" applyAlignment="1">
      <alignment horizontal="center" vertical="center" wrapText="1"/>
    </xf>
    <xf numFmtId="0" fontId="24" fillId="0" borderId="23" xfId="141" applyFont="1" applyFill="1" applyBorder="1" applyAlignment="1">
      <alignment horizontal="center" vertical="center" wrapText="1"/>
    </xf>
    <xf numFmtId="0" fontId="24" fillId="0" borderId="21" xfId="141" applyFont="1" applyFill="1" applyBorder="1" applyAlignment="1">
      <alignment horizontal="center" vertical="center" wrapText="1"/>
    </xf>
    <xf numFmtId="0" fontId="20" fillId="0" borderId="0" xfId="140" applyFont="1" applyFill="1" applyAlignment="1">
      <alignment horizontal="center" vertical="top" wrapText="1"/>
    </xf>
    <xf numFmtId="0" fontId="21" fillId="0" borderId="15" xfId="132" applyFont="1" applyFill="1" applyBorder="1" applyAlignment="1">
      <alignment horizontal="center" vertical="center"/>
    </xf>
    <xf numFmtId="0" fontId="21" fillId="0" borderId="19" xfId="132" applyFont="1" applyFill="1" applyBorder="1" applyAlignment="1">
      <alignment horizontal="center" vertical="center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141" applyFont="1" applyFill="1" applyBorder="1" applyAlignment="1">
      <alignment horizontal="center" vertical="center" wrapText="1"/>
    </xf>
    <xf numFmtId="0" fontId="34" fillId="0" borderId="23" xfId="141" applyFont="1" applyFill="1" applyBorder="1" applyAlignment="1">
      <alignment horizontal="center" vertical="center" wrapText="1"/>
    </xf>
    <xf numFmtId="0" fontId="34" fillId="0" borderId="21" xfId="141" applyFont="1" applyFill="1" applyBorder="1" applyAlignment="1">
      <alignment horizontal="center" vertical="center" wrapText="1"/>
    </xf>
    <xf numFmtId="1" fontId="13" fillId="0" borderId="16" xfId="129" applyNumberFormat="1" applyFont="1" applyFill="1" applyBorder="1" applyAlignment="1" applyProtection="1">
      <alignment horizontal="center" vertical="center" wrapText="1"/>
    </xf>
    <xf numFmtId="1" fontId="13" fillId="0" borderId="20" xfId="129" applyNumberFormat="1" applyFont="1" applyFill="1" applyBorder="1" applyAlignment="1" applyProtection="1">
      <alignment horizontal="center" vertical="center" wrapText="1"/>
    </xf>
    <xf numFmtId="1" fontId="13" fillId="0" borderId="24" xfId="129" applyNumberFormat="1" applyFont="1" applyFill="1" applyBorder="1" applyAlignment="1" applyProtection="1">
      <alignment horizontal="center" vertical="center" wrapText="1"/>
    </xf>
    <xf numFmtId="1" fontId="13" fillId="0" borderId="25" xfId="129" applyNumberFormat="1" applyFont="1" applyFill="1" applyBorder="1" applyAlignment="1" applyProtection="1">
      <alignment horizontal="center" vertical="center" wrapText="1"/>
    </xf>
    <xf numFmtId="1" fontId="13" fillId="0" borderId="0" xfId="129" applyNumberFormat="1" applyFont="1" applyFill="1" applyBorder="1" applyAlignment="1" applyProtection="1">
      <alignment horizontal="center" vertical="center" wrapText="1"/>
    </xf>
    <xf numFmtId="1" fontId="13" fillId="0" borderId="26" xfId="129" applyNumberFormat="1" applyFont="1" applyFill="1" applyBorder="1" applyAlignment="1" applyProtection="1">
      <alignment horizontal="center" vertical="center" wrapText="1"/>
    </xf>
    <xf numFmtId="1" fontId="13" fillId="0" borderId="17" xfId="129" applyNumberFormat="1" applyFont="1" applyFill="1" applyBorder="1" applyAlignment="1" applyProtection="1">
      <alignment horizontal="center" vertical="center" wrapText="1"/>
    </xf>
    <xf numFmtId="1" fontId="13" fillId="0" borderId="14" xfId="129" applyNumberFormat="1" applyFont="1" applyFill="1" applyBorder="1" applyAlignment="1" applyProtection="1">
      <alignment horizontal="center" vertical="center" wrapText="1"/>
    </xf>
    <xf numFmtId="1" fontId="13" fillId="0" borderId="27" xfId="129" applyNumberFormat="1" applyFont="1" applyFill="1" applyBorder="1" applyAlignment="1" applyProtection="1">
      <alignment horizontal="center" vertical="center" wrapText="1"/>
    </xf>
    <xf numFmtId="1" fontId="13" fillId="0" borderId="13" xfId="129" applyNumberFormat="1" applyFont="1" applyFill="1" applyBorder="1" applyAlignment="1" applyProtection="1">
      <alignment horizontal="center" vertical="center" wrapText="1"/>
    </xf>
    <xf numFmtId="1" fontId="13" fillId="0" borderId="1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7" xfId="129" applyNumberFormat="1" applyFont="1" applyFill="1" applyBorder="1" applyAlignment="1" applyProtection="1">
      <alignment horizontal="center" vertical="center" wrapText="1"/>
      <protection locked="0"/>
    </xf>
    <xf numFmtId="1" fontId="47" fillId="0" borderId="20" xfId="129" applyNumberFormat="1" applyFont="1" applyFill="1" applyBorder="1" applyAlignment="1" applyProtection="1">
      <alignment horizontal="left" vertical="center" wrapText="1"/>
      <protection locked="0"/>
    </xf>
    <xf numFmtId="1" fontId="5" fillId="39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5" fillId="0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14" fillId="0" borderId="18" xfId="129" applyNumberFormat="1" applyFont="1" applyFill="1" applyBorder="1" applyAlignment="1" applyProtection="1">
      <alignment horizontal="center"/>
      <protection locked="0"/>
    </xf>
    <xf numFmtId="1" fontId="14" fillId="0" borderId="23" xfId="129" applyNumberFormat="1" applyFont="1" applyFill="1" applyBorder="1" applyAlignment="1" applyProtection="1">
      <alignment horizontal="center"/>
      <protection locked="0"/>
    </xf>
    <xf numFmtId="1" fontId="14" fillId="0" borderId="21" xfId="129" applyNumberFormat="1" applyFont="1" applyFill="1" applyBorder="1" applyAlignment="1" applyProtection="1">
      <alignment horizontal="center"/>
      <protection locked="0"/>
    </xf>
    <xf numFmtId="0" fontId="10" fillId="0" borderId="14" xfId="140" applyFont="1" applyFill="1" applyBorder="1" applyAlignment="1">
      <alignment horizontal="center" vertical="top" wrapText="1"/>
    </xf>
    <xf numFmtId="1" fontId="47" fillId="0" borderId="20" xfId="1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41" applyFont="1" applyFill="1" applyBorder="1" applyAlignment="1">
      <alignment horizontal="center" vertical="top" wrapText="1"/>
    </xf>
    <xf numFmtId="49" fontId="6" fillId="0" borderId="18" xfId="136" applyNumberFormat="1" applyFont="1" applyBorder="1" applyAlignment="1">
      <alignment horizontal="center" vertical="center" wrapText="1"/>
    </xf>
    <xf numFmtId="49" fontId="6" fillId="0" borderId="21" xfId="136" applyNumberFormat="1" applyFont="1" applyBorder="1" applyAlignment="1">
      <alignment horizontal="center" vertical="center" wrapText="1"/>
    </xf>
    <xf numFmtId="1" fontId="13" fillId="0" borderId="18" xfId="129" applyNumberFormat="1" applyFont="1" applyFill="1" applyBorder="1" applyAlignment="1" applyProtection="1">
      <alignment horizontal="center" vertical="center" wrapText="1"/>
    </xf>
    <xf numFmtId="1" fontId="13" fillId="0" borderId="23" xfId="129" applyNumberFormat="1" applyFont="1" applyFill="1" applyBorder="1" applyAlignment="1" applyProtection="1">
      <alignment horizontal="center" vertical="center" wrapText="1"/>
    </xf>
    <xf numFmtId="1" fontId="13" fillId="0" borderId="21" xfId="129" applyNumberFormat="1" applyFont="1" applyFill="1" applyBorder="1" applyAlignment="1" applyProtection="1">
      <alignment horizontal="center" vertical="center" wrapText="1"/>
    </xf>
    <xf numFmtId="0" fontId="74" fillId="0" borderId="16" xfId="133" applyFont="1" applyFill="1" applyBorder="1" applyAlignment="1">
      <alignment horizontal="center" vertical="center" wrapText="1"/>
    </xf>
    <xf numFmtId="0" fontId="74" fillId="0" borderId="20" xfId="133" applyFont="1" applyFill="1" applyBorder="1" applyAlignment="1">
      <alignment horizontal="center" vertical="center" wrapText="1"/>
    </xf>
    <xf numFmtId="0" fontId="74" fillId="0" borderId="17" xfId="133" applyFont="1" applyFill="1" applyBorder="1" applyAlignment="1">
      <alignment horizontal="center" vertical="center" wrapText="1"/>
    </xf>
    <xf numFmtId="0" fontId="74" fillId="0" borderId="14" xfId="133" applyFont="1" applyFill="1" applyBorder="1" applyAlignment="1">
      <alignment horizontal="center" vertical="center" wrapText="1"/>
    </xf>
    <xf numFmtId="0" fontId="4" fillId="0" borderId="18" xfId="133" applyFont="1" applyFill="1" applyBorder="1" applyAlignment="1">
      <alignment horizontal="center" vertical="center" wrapText="1"/>
    </xf>
    <xf numFmtId="0" fontId="4" fillId="0" borderId="21" xfId="133" applyFont="1" applyFill="1" applyBorder="1" applyAlignment="1">
      <alignment horizontal="center"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49" fontId="4" fillId="0" borderId="21" xfId="136" applyNumberFormat="1" applyFont="1" applyBorder="1" applyAlignment="1">
      <alignment horizontal="center" vertical="center" wrapText="1"/>
    </xf>
    <xf numFmtId="49" fontId="4" fillId="0" borderId="15" xfId="136" applyNumberFormat="1" applyFont="1" applyBorder="1" applyAlignment="1">
      <alignment horizontal="center" vertical="center" wrapText="1"/>
    </xf>
    <xf numFmtId="49" fontId="4" fillId="0" borderId="19" xfId="136" applyNumberFormat="1" applyFont="1" applyBorder="1" applyAlignment="1">
      <alignment horizontal="center" vertical="center" wrapText="1"/>
    </xf>
    <xf numFmtId="0" fontId="72" fillId="0" borderId="0" xfId="140" applyFont="1" applyFill="1" applyAlignment="1">
      <alignment horizontal="center" vertical="top" wrapText="1"/>
    </xf>
    <xf numFmtId="1" fontId="2" fillId="0" borderId="13" xfId="128" applyNumberFormat="1" applyFont="1" applyFill="1" applyBorder="1" applyAlignment="1" applyProtection="1">
      <alignment horizontal="center" vertical="center" wrapText="1"/>
    </xf>
    <xf numFmtId="1" fontId="72" fillId="0" borderId="0" xfId="128" applyNumberFormat="1" applyFont="1" applyFill="1" applyAlignment="1" applyProtection="1">
      <alignment horizontal="center" vertical="center" wrapText="1"/>
      <protection locked="0"/>
    </xf>
    <xf numFmtId="1" fontId="14" fillId="0" borderId="18" xfId="128" applyNumberFormat="1" applyFont="1" applyFill="1" applyBorder="1" applyAlignment="1" applyProtection="1">
      <alignment horizontal="center"/>
      <protection locked="0"/>
    </xf>
    <xf numFmtId="1" fontId="14" fillId="0" borderId="23" xfId="128" applyNumberFormat="1" applyFont="1" applyFill="1" applyBorder="1" applyAlignment="1" applyProtection="1">
      <alignment horizontal="center"/>
      <protection locked="0"/>
    </xf>
    <xf numFmtId="1" fontId="2" fillId="0" borderId="13" xfId="128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128" applyNumberFormat="1" applyFont="1" applyFill="1" applyAlignment="1" applyProtection="1">
      <alignment horizontal="center" wrapText="1"/>
      <protection locked="0"/>
    </xf>
    <xf numFmtId="0" fontId="20" fillId="0" borderId="0" xfId="136" applyFont="1" applyFill="1" applyAlignment="1">
      <alignment horizontal="center" vertical="top" wrapText="1"/>
    </xf>
    <xf numFmtId="0" fontId="75" fillId="0" borderId="0" xfId="136" applyFont="1" applyFill="1" applyAlignment="1">
      <alignment horizontal="center" vertical="top" wrapText="1"/>
    </xf>
    <xf numFmtId="0" fontId="76" fillId="0" borderId="0" xfId="136" applyFont="1" applyFill="1" applyAlignment="1">
      <alignment horizontal="center" vertical="top" wrapText="1"/>
    </xf>
    <xf numFmtId="0" fontId="6" fillId="0" borderId="18" xfId="133" applyFont="1" applyFill="1" applyBorder="1" applyAlignment="1">
      <alignment horizontal="center" vertical="center" wrapText="1"/>
    </xf>
    <xf numFmtId="0" fontId="6" fillId="0" borderId="23" xfId="133" applyFont="1" applyFill="1" applyBorder="1" applyAlignment="1">
      <alignment horizontal="center" vertical="center" wrapText="1"/>
    </xf>
    <xf numFmtId="0" fontId="6" fillId="0" borderId="21" xfId="133" applyFont="1" applyFill="1" applyBorder="1" applyAlignment="1">
      <alignment horizontal="center" vertical="center" wrapText="1"/>
    </xf>
    <xf numFmtId="0" fontId="4" fillId="0" borderId="15" xfId="140" applyFont="1" applyFill="1" applyBorder="1" applyAlignment="1">
      <alignment horizontal="center" vertical="center" wrapText="1"/>
    </xf>
    <xf numFmtId="0" fontId="4" fillId="0" borderId="22" xfId="140" applyFont="1" applyFill="1" applyBorder="1" applyAlignment="1">
      <alignment horizontal="center" vertical="center" wrapText="1"/>
    </xf>
    <xf numFmtId="0" fontId="4" fillId="0" borderId="19" xfId="140" applyFont="1" applyFill="1" applyBorder="1" applyAlignment="1">
      <alignment horizontal="center" vertical="center" wrapText="1"/>
    </xf>
    <xf numFmtId="0" fontId="5" fillId="0" borderId="15" xfId="133" applyFont="1" applyFill="1" applyBorder="1" applyAlignment="1">
      <alignment horizontal="center" vertical="center"/>
    </xf>
    <xf numFmtId="0" fontId="5" fillId="0" borderId="19" xfId="133" applyFont="1" applyFill="1" applyBorder="1" applyAlignment="1">
      <alignment horizontal="center" vertical="center"/>
    </xf>
    <xf numFmtId="0" fontId="18" fillId="0" borderId="0" xfId="133" applyFont="1" applyFill="1" applyBorder="1" applyAlignment="1">
      <alignment horizontal="left" vertical="center" wrapText="1"/>
    </xf>
    <xf numFmtId="0" fontId="22" fillId="0" borderId="20" xfId="133" applyFont="1" applyFill="1" applyBorder="1" applyAlignment="1">
      <alignment horizontal="center" vertical="center" wrapText="1"/>
    </xf>
    <xf numFmtId="0" fontId="22" fillId="0" borderId="14" xfId="133" applyFont="1" applyFill="1" applyBorder="1" applyAlignment="1">
      <alignment horizontal="center" vertical="center" wrapText="1"/>
    </xf>
    <xf numFmtId="1" fontId="12" fillId="0" borderId="20" xfId="139" applyNumberFormat="1" applyFont="1" applyFill="1" applyBorder="1" applyAlignment="1" applyProtection="1">
      <alignment horizontal="left"/>
      <protection locked="0"/>
    </xf>
    <xf numFmtId="1" fontId="4" fillId="0" borderId="0" xfId="139" applyNumberFormat="1" applyFont="1" applyAlignment="1" applyProtection="1">
      <alignment horizontal="center" vertical="center" wrapText="1"/>
      <protection locked="0"/>
    </xf>
    <xf numFmtId="1" fontId="13" fillId="4" borderId="18" xfId="139" applyNumberFormat="1" applyFont="1" applyFill="1" applyBorder="1" applyAlignment="1" applyProtection="1">
      <alignment horizontal="center" vertical="center" wrapText="1"/>
    </xf>
    <xf numFmtId="1" fontId="13" fillId="4" borderId="21" xfId="139" applyNumberFormat="1" applyFont="1" applyFill="1" applyBorder="1" applyAlignment="1" applyProtection="1">
      <alignment horizontal="center" vertical="center" wrapText="1"/>
    </xf>
    <xf numFmtId="1" fontId="13" fillId="4" borderId="16" xfId="139" applyNumberFormat="1" applyFont="1" applyFill="1" applyBorder="1" applyAlignment="1" applyProtection="1">
      <alignment horizontal="center" vertical="center" wrapText="1"/>
    </xf>
    <xf numFmtId="1" fontId="13" fillId="4" borderId="20" xfId="139" applyNumberFormat="1" applyFont="1" applyFill="1" applyBorder="1" applyAlignment="1" applyProtection="1">
      <alignment horizontal="center" vertical="center" wrapText="1"/>
    </xf>
    <xf numFmtId="1" fontId="13" fillId="4" borderId="24" xfId="139" applyNumberFormat="1" applyFont="1" applyFill="1" applyBorder="1" applyAlignment="1" applyProtection="1">
      <alignment horizontal="center" vertical="center" wrapText="1"/>
    </xf>
    <xf numFmtId="1" fontId="13" fillId="4" borderId="17" xfId="139" applyNumberFormat="1" applyFont="1" applyFill="1" applyBorder="1" applyAlignment="1" applyProtection="1">
      <alignment horizontal="center" vertical="center" wrapText="1"/>
    </xf>
    <xf numFmtId="1" fontId="13" fillId="4" borderId="14" xfId="139" applyNumberFormat="1" applyFont="1" applyFill="1" applyBorder="1" applyAlignment="1" applyProtection="1">
      <alignment horizontal="center" vertical="center" wrapText="1"/>
    </xf>
    <xf numFmtId="1" fontId="13" fillId="4" borderId="27" xfId="139" applyNumberFormat="1" applyFont="1" applyFill="1" applyBorder="1" applyAlignment="1" applyProtection="1">
      <alignment horizontal="center" vertical="center" wrapText="1"/>
    </xf>
    <xf numFmtId="1" fontId="13" fillId="4" borderId="13" xfId="139" applyNumberFormat="1" applyFont="1" applyFill="1" applyBorder="1" applyAlignment="1" applyProtection="1">
      <alignment horizontal="center" vertical="center" wrapText="1"/>
    </xf>
    <xf numFmtId="1" fontId="13" fillId="0" borderId="16" xfId="139" applyNumberFormat="1" applyFont="1" applyFill="1" applyBorder="1" applyAlignment="1" applyProtection="1">
      <alignment horizontal="center" vertical="center" wrapText="1"/>
    </xf>
    <xf numFmtId="1" fontId="13" fillId="0" borderId="20" xfId="139" applyNumberFormat="1" applyFont="1" applyFill="1" applyBorder="1" applyAlignment="1" applyProtection="1">
      <alignment horizontal="center" vertical="center" wrapText="1"/>
    </xf>
    <xf numFmtId="1" fontId="13" fillId="0" borderId="24" xfId="139" applyNumberFormat="1" applyFont="1" applyFill="1" applyBorder="1" applyAlignment="1" applyProtection="1">
      <alignment horizontal="center" vertical="center" wrapText="1"/>
    </xf>
    <xf numFmtId="1" fontId="13" fillId="0" borderId="17" xfId="139" applyNumberFormat="1" applyFont="1" applyFill="1" applyBorder="1" applyAlignment="1" applyProtection="1">
      <alignment horizontal="center" vertical="center" wrapText="1"/>
    </xf>
    <xf numFmtId="1" fontId="13" fillId="0" borderId="14" xfId="139" applyNumberFormat="1" applyFont="1" applyFill="1" applyBorder="1" applyAlignment="1" applyProtection="1">
      <alignment horizontal="center" vertical="center" wrapText="1"/>
    </xf>
    <xf numFmtId="1" fontId="13" fillId="0" borderId="27" xfId="139" applyNumberFormat="1" applyFont="1" applyFill="1" applyBorder="1" applyAlignment="1" applyProtection="1">
      <alignment horizontal="center" vertical="center" wrapText="1"/>
    </xf>
    <xf numFmtId="1" fontId="14" fillId="0" borderId="18" xfId="139" applyNumberFormat="1" applyFont="1" applyBorder="1" applyAlignment="1" applyProtection="1">
      <alignment horizontal="center"/>
      <protection locked="0"/>
    </xf>
    <xf numFmtId="1" fontId="14" fillId="0" borderId="23" xfId="139" applyNumberFormat="1" applyFont="1" applyBorder="1" applyAlignment="1" applyProtection="1">
      <alignment horizontal="center"/>
      <protection locked="0"/>
    </xf>
    <xf numFmtId="1" fontId="14" fillId="0" borderId="21" xfId="139" applyNumberFormat="1" applyFont="1" applyBorder="1" applyAlignment="1" applyProtection="1">
      <alignment horizontal="center"/>
      <protection locked="0"/>
    </xf>
  </cellXfs>
  <cellStyles count="156">
    <cellStyle name=" 1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1_okremi_kategoriyi_01_2022_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_okremi_kategoriyi_01_2022_" xfId="7" xr:uid="{00000000-0005-0000-0000-000006000000}"/>
    <cellStyle name="20% - Accent3" xfId="8" xr:uid="{00000000-0005-0000-0000-000007000000}"/>
    <cellStyle name="20% - Accent3 2" xfId="9" xr:uid="{00000000-0005-0000-0000-000008000000}"/>
    <cellStyle name="20% - Accent3_okremi_kategoriyi_01_2022_" xfId="10" xr:uid="{00000000-0005-0000-0000-000009000000}"/>
    <cellStyle name="20% - Accent4" xfId="11" xr:uid="{00000000-0005-0000-0000-00000A000000}"/>
    <cellStyle name="20% - Accent4 2" xfId="12" xr:uid="{00000000-0005-0000-0000-00000B000000}"/>
    <cellStyle name="20% - Accent4_okremi_kategoriyi_01_2022_" xfId="13" xr:uid="{00000000-0005-0000-0000-00000C000000}"/>
    <cellStyle name="20% - Accent5" xfId="14" xr:uid="{00000000-0005-0000-0000-00000D000000}"/>
    <cellStyle name="20% - Accent5 2" xfId="15" xr:uid="{00000000-0005-0000-0000-00000E000000}"/>
    <cellStyle name="20% - Accent5_okremi_kategoriyi_01_2022_" xfId="16" xr:uid="{00000000-0005-0000-0000-00000F000000}"/>
    <cellStyle name="20% - Accent6" xfId="17" xr:uid="{00000000-0005-0000-0000-000010000000}"/>
    <cellStyle name="20% - Accent6 2" xfId="18" xr:uid="{00000000-0005-0000-0000-000011000000}"/>
    <cellStyle name="20% - Accent6_okremi_kategoriyi_01_2022_" xfId="19" xr:uid="{00000000-0005-0000-0000-000012000000}"/>
    <cellStyle name="20% - Акцент1" xfId="20" xr:uid="{00000000-0005-0000-0000-000013000000}"/>
    <cellStyle name="20% - Акцент2" xfId="21" xr:uid="{00000000-0005-0000-0000-000014000000}"/>
    <cellStyle name="20% - Акцент3" xfId="22" xr:uid="{00000000-0005-0000-0000-000015000000}"/>
    <cellStyle name="20% - Акцент4" xfId="23" xr:uid="{00000000-0005-0000-0000-000016000000}"/>
    <cellStyle name="20% - Акцент5" xfId="24" xr:uid="{00000000-0005-0000-0000-000017000000}"/>
    <cellStyle name="20% - Акцент6" xfId="25" xr:uid="{00000000-0005-0000-0000-000018000000}"/>
    <cellStyle name="20% – Акцентування1" xfId="26" xr:uid="{00000000-0005-0000-0000-000019000000}"/>
    <cellStyle name="20% – Акцентування2" xfId="27" xr:uid="{00000000-0005-0000-0000-00001A000000}"/>
    <cellStyle name="20% – Акцентування3" xfId="28" xr:uid="{00000000-0005-0000-0000-00001B000000}"/>
    <cellStyle name="20% – Акцентування4" xfId="29" xr:uid="{00000000-0005-0000-0000-00001C000000}"/>
    <cellStyle name="20% – Акцентування5" xfId="30" xr:uid="{00000000-0005-0000-0000-00001D000000}"/>
    <cellStyle name="20% – Акцентування6" xfId="31" xr:uid="{00000000-0005-0000-0000-00001E000000}"/>
    <cellStyle name="40% - Accent1" xfId="32" xr:uid="{00000000-0005-0000-0000-00001F000000}"/>
    <cellStyle name="40% - Accent1 2" xfId="33" xr:uid="{00000000-0005-0000-0000-000020000000}"/>
    <cellStyle name="40% - Accent1_okremi_kategoriyi_01_2022_" xfId="34" xr:uid="{00000000-0005-0000-0000-000021000000}"/>
    <cellStyle name="40% - Accent2" xfId="35" xr:uid="{00000000-0005-0000-0000-000022000000}"/>
    <cellStyle name="40% - Accent2 2" xfId="36" xr:uid="{00000000-0005-0000-0000-000023000000}"/>
    <cellStyle name="40% - Accent2_okremi_kategoriyi_01_2022_" xfId="37" xr:uid="{00000000-0005-0000-0000-000024000000}"/>
    <cellStyle name="40% - Accent3" xfId="38" xr:uid="{00000000-0005-0000-0000-000025000000}"/>
    <cellStyle name="40% - Accent3 2" xfId="39" xr:uid="{00000000-0005-0000-0000-000026000000}"/>
    <cellStyle name="40% - Accent3_okremi_kategoriyi_01_2022_" xfId="40" xr:uid="{00000000-0005-0000-0000-000027000000}"/>
    <cellStyle name="40% - Accent4" xfId="41" xr:uid="{00000000-0005-0000-0000-000028000000}"/>
    <cellStyle name="40% - Accent4 2" xfId="42" xr:uid="{00000000-0005-0000-0000-000029000000}"/>
    <cellStyle name="40% - Accent4_okremi_kategoriyi_01_2022_" xfId="43" xr:uid="{00000000-0005-0000-0000-00002A000000}"/>
    <cellStyle name="40% - Accent5" xfId="44" xr:uid="{00000000-0005-0000-0000-00002B000000}"/>
    <cellStyle name="40% - Accent5 2" xfId="45" xr:uid="{00000000-0005-0000-0000-00002C000000}"/>
    <cellStyle name="40% - Accent5_okremi_kategoriyi_01_2022_" xfId="46" xr:uid="{00000000-0005-0000-0000-00002D000000}"/>
    <cellStyle name="40% - Accent6" xfId="47" xr:uid="{00000000-0005-0000-0000-00002E000000}"/>
    <cellStyle name="40% - Accent6 2" xfId="48" xr:uid="{00000000-0005-0000-0000-00002F000000}"/>
    <cellStyle name="40% - Accent6_okremi_kategoriyi_01_2022_" xfId="49" xr:uid="{00000000-0005-0000-0000-000030000000}"/>
    <cellStyle name="40% - Акцент1" xfId="50" xr:uid="{00000000-0005-0000-0000-000031000000}"/>
    <cellStyle name="40% - Акцент2" xfId="51" xr:uid="{00000000-0005-0000-0000-000032000000}"/>
    <cellStyle name="40% - Акцент3" xfId="52" xr:uid="{00000000-0005-0000-0000-000033000000}"/>
    <cellStyle name="40% - Акцент4" xfId="53" xr:uid="{00000000-0005-0000-0000-000034000000}"/>
    <cellStyle name="40% - Акцент5" xfId="54" xr:uid="{00000000-0005-0000-0000-000035000000}"/>
    <cellStyle name="40% - Акцент6" xfId="55" xr:uid="{00000000-0005-0000-0000-000036000000}"/>
    <cellStyle name="40% – Акцентування1" xfId="56" xr:uid="{00000000-0005-0000-0000-000037000000}"/>
    <cellStyle name="40% – Акцентування2" xfId="57" xr:uid="{00000000-0005-0000-0000-000038000000}"/>
    <cellStyle name="40% – Акцентування3" xfId="58" xr:uid="{00000000-0005-0000-0000-000039000000}"/>
    <cellStyle name="40% – Акцентування4" xfId="59" xr:uid="{00000000-0005-0000-0000-00003A000000}"/>
    <cellStyle name="40% – Акцентування5" xfId="60" xr:uid="{00000000-0005-0000-0000-00003B000000}"/>
    <cellStyle name="40% – Акцентування6" xfId="61" xr:uid="{00000000-0005-0000-0000-00003C000000}"/>
    <cellStyle name="60% - Accent1" xfId="62" xr:uid="{00000000-0005-0000-0000-00003D000000}"/>
    <cellStyle name="60% - Accent2" xfId="63" xr:uid="{00000000-0005-0000-0000-00003E000000}"/>
    <cellStyle name="60% - Accent3" xfId="64" xr:uid="{00000000-0005-0000-0000-00003F000000}"/>
    <cellStyle name="60% - Accent4" xfId="65" xr:uid="{00000000-0005-0000-0000-000040000000}"/>
    <cellStyle name="60% - Accent5" xfId="66" xr:uid="{00000000-0005-0000-0000-000041000000}"/>
    <cellStyle name="60% - Accent6" xfId="67" xr:uid="{00000000-0005-0000-0000-000042000000}"/>
    <cellStyle name="60% - Акцент1" xfId="68" xr:uid="{00000000-0005-0000-0000-000043000000}"/>
    <cellStyle name="60% - Акцент2" xfId="69" xr:uid="{00000000-0005-0000-0000-000044000000}"/>
    <cellStyle name="60% - Акцент3" xfId="70" xr:uid="{00000000-0005-0000-0000-000045000000}"/>
    <cellStyle name="60% - Акцент4" xfId="71" xr:uid="{00000000-0005-0000-0000-000046000000}"/>
    <cellStyle name="60% - Акцент5" xfId="72" xr:uid="{00000000-0005-0000-0000-000047000000}"/>
    <cellStyle name="60% - Акцент6" xfId="73" xr:uid="{00000000-0005-0000-0000-000048000000}"/>
    <cellStyle name="60% – Акцентування1" xfId="74" xr:uid="{00000000-0005-0000-0000-000049000000}"/>
    <cellStyle name="60% – Акцентування2" xfId="75" xr:uid="{00000000-0005-0000-0000-00004A000000}"/>
    <cellStyle name="60% – Акцентування3" xfId="76" xr:uid="{00000000-0005-0000-0000-00004B000000}"/>
    <cellStyle name="60% – Акцентування4" xfId="77" xr:uid="{00000000-0005-0000-0000-00004C000000}"/>
    <cellStyle name="60% – Акцентування5" xfId="78" xr:uid="{00000000-0005-0000-0000-00004D000000}"/>
    <cellStyle name="60% – Акцентування6" xfId="79" xr:uid="{00000000-0005-0000-0000-00004E000000}"/>
    <cellStyle name="Accent1" xfId="80" xr:uid="{00000000-0005-0000-0000-00004F000000}"/>
    <cellStyle name="Accent2" xfId="81" xr:uid="{00000000-0005-0000-0000-000050000000}"/>
    <cellStyle name="Accent3" xfId="82" xr:uid="{00000000-0005-0000-0000-000051000000}"/>
    <cellStyle name="Accent4" xfId="83" xr:uid="{00000000-0005-0000-0000-000052000000}"/>
    <cellStyle name="Accent5" xfId="84" xr:uid="{00000000-0005-0000-0000-000053000000}"/>
    <cellStyle name="Accent6" xfId="85" xr:uid="{00000000-0005-0000-0000-000054000000}"/>
    <cellStyle name="Bad" xfId="86" xr:uid="{00000000-0005-0000-0000-000055000000}"/>
    <cellStyle name="Calculation" xfId="87" xr:uid="{00000000-0005-0000-0000-000056000000}"/>
    <cellStyle name="Check Cell" xfId="88" xr:uid="{00000000-0005-0000-0000-000057000000}"/>
    <cellStyle name="Explanatory Text" xfId="89" xr:uid="{00000000-0005-0000-0000-000058000000}"/>
    <cellStyle name="Good" xfId="90" xr:uid="{00000000-0005-0000-0000-000059000000}"/>
    <cellStyle name="Heading 1" xfId="91" xr:uid="{00000000-0005-0000-0000-00005A000000}"/>
    <cellStyle name="Heading 2" xfId="92" xr:uid="{00000000-0005-0000-0000-00005B000000}"/>
    <cellStyle name="Heading 3" xfId="93" xr:uid="{00000000-0005-0000-0000-00005C000000}"/>
    <cellStyle name="Heading 4" xfId="94" xr:uid="{00000000-0005-0000-0000-00005D000000}"/>
    <cellStyle name="Input" xfId="95" xr:uid="{00000000-0005-0000-0000-00005E000000}"/>
    <cellStyle name="Linked Cell" xfId="96" xr:uid="{00000000-0005-0000-0000-00005F000000}"/>
    <cellStyle name="Neutral" xfId="97" xr:uid="{00000000-0005-0000-0000-000060000000}"/>
    <cellStyle name="Note" xfId="98" xr:uid="{00000000-0005-0000-0000-000062000000}"/>
    <cellStyle name="Note 2" xfId="99" xr:uid="{00000000-0005-0000-0000-000063000000}"/>
    <cellStyle name="Output" xfId="100" xr:uid="{00000000-0005-0000-0000-000064000000}"/>
    <cellStyle name="Title" xfId="101" xr:uid="{00000000-0005-0000-0000-000065000000}"/>
    <cellStyle name="Total" xfId="102" xr:uid="{00000000-0005-0000-0000-000066000000}"/>
    <cellStyle name="Warning Text" xfId="103" xr:uid="{00000000-0005-0000-0000-000067000000}"/>
    <cellStyle name="Акцент1 2" xfId="104" xr:uid="{00000000-0005-0000-0000-000068000000}"/>
    <cellStyle name="Акцент2 2" xfId="105" xr:uid="{00000000-0005-0000-0000-000069000000}"/>
    <cellStyle name="Акцент3 2" xfId="106" xr:uid="{00000000-0005-0000-0000-00006A000000}"/>
    <cellStyle name="Акцент4 2" xfId="107" xr:uid="{00000000-0005-0000-0000-00006B000000}"/>
    <cellStyle name="Акцент5 2" xfId="108" xr:uid="{00000000-0005-0000-0000-00006C000000}"/>
    <cellStyle name="Акцент6 2" xfId="109" xr:uid="{00000000-0005-0000-0000-00006D000000}"/>
    <cellStyle name="Акцентування1" xfId="110" xr:uid="{00000000-0005-0000-0000-00006E000000}"/>
    <cellStyle name="Акцентування2" xfId="111" xr:uid="{00000000-0005-0000-0000-00006F000000}"/>
    <cellStyle name="Акцентування3" xfId="112" xr:uid="{00000000-0005-0000-0000-000070000000}"/>
    <cellStyle name="Акцентування4" xfId="113" xr:uid="{00000000-0005-0000-0000-000071000000}"/>
    <cellStyle name="Акцентування5" xfId="114" xr:uid="{00000000-0005-0000-0000-000072000000}"/>
    <cellStyle name="Акцентування6" xfId="115" xr:uid="{00000000-0005-0000-0000-000073000000}"/>
    <cellStyle name="Вывод 2" xfId="116" xr:uid="{00000000-0005-0000-0000-000074000000}"/>
    <cellStyle name="Вычисление 2" xfId="117" xr:uid="{00000000-0005-0000-0000-000075000000}"/>
    <cellStyle name="Заголовок 1 2" xfId="118" xr:uid="{00000000-0005-0000-0000-000076000000}"/>
    <cellStyle name="Заголовок 2 2" xfId="119" xr:uid="{00000000-0005-0000-0000-000077000000}"/>
    <cellStyle name="Заголовок 3 2" xfId="120" xr:uid="{00000000-0005-0000-0000-000078000000}"/>
    <cellStyle name="Заголовок 4 2" xfId="121" xr:uid="{00000000-0005-0000-0000-000079000000}"/>
    <cellStyle name="Звичайний" xfId="0" builtinId="0"/>
    <cellStyle name="Звичайний 2 3" xfId="122" xr:uid="{00000000-0005-0000-0000-00007A000000}"/>
    <cellStyle name="Звичайний 3 2" xfId="123" xr:uid="{00000000-0005-0000-0000-00007B000000}"/>
    <cellStyle name="Итог 2" xfId="124" xr:uid="{00000000-0005-0000-0000-00007C000000}"/>
    <cellStyle name="Нейтральный 2" xfId="125" xr:uid="{00000000-0005-0000-0000-00007D000000}"/>
    <cellStyle name="Обчислення" xfId="126" xr:uid="{00000000-0005-0000-0000-00007E000000}"/>
    <cellStyle name="Обычный 2" xfId="127" xr:uid="{00000000-0005-0000-0000-00007F000000}"/>
    <cellStyle name="Обычный 2 2" xfId="128" xr:uid="{00000000-0005-0000-0000-000080000000}"/>
    <cellStyle name="Обычный 2 2_okremi_kategoriyi_01_2022_" xfId="129" xr:uid="{00000000-0005-0000-0000-000081000000}"/>
    <cellStyle name="Обычный 4" xfId="130" xr:uid="{00000000-0005-0000-0000-000082000000}"/>
    <cellStyle name="Обычный 5" xfId="131" xr:uid="{00000000-0005-0000-0000-000083000000}"/>
    <cellStyle name="Обычный 6" xfId="132" xr:uid="{00000000-0005-0000-0000-000084000000}"/>
    <cellStyle name="Обычный 6 2" xfId="133" xr:uid="{00000000-0005-0000-0000-000085000000}"/>
    <cellStyle name="Обычный 6 3" xfId="134" xr:uid="{00000000-0005-0000-0000-000086000000}"/>
    <cellStyle name="Обычный_12 Зинкевич" xfId="135" xr:uid="{00000000-0005-0000-0000-000087000000}"/>
    <cellStyle name="Обычный_4 категории вмесмте СОЦ_УРАЗЛИВІ__ТАБО_4 категорії Квота!!!_2014 рік" xfId="136" xr:uid="{00000000-0005-0000-0000-000088000000}"/>
    <cellStyle name="Обычный_АктЗах_5%квот Оксана" xfId="137" xr:uid="{00000000-0005-0000-0000-000089000000}"/>
    <cellStyle name="Обычный_Інваліди_Лайт1111" xfId="138" xr:uid="{00000000-0005-0000-0000-00008A000000}"/>
    <cellStyle name="Обычный_Молодь_сравн_04_14_okremi_kategoriyi_01_2022_" xfId="139" xr:uid="{00000000-0005-0000-0000-00008B000000}"/>
    <cellStyle name="Обычный_Перевірка_Молодь_до 18 років" xfId="140" xr:uid="{00000000-0005-0000-0000-00008C000000}"/>
    <cellStyle name="Обычный_Табл. 3.15" xfId="141" xr:uid="{00000000-0005-0000-0000-00008D000000}"/>
    <cellStyle name="Обычный_Укомплектування_11_2013" xfId="142" xr:uid="{00000000-0005-0000-0000-00008E000000}"/>
    <cellStyle name="Підсумок" xfId="143" xr:uid="{00000000-0005-0000-0000-00008F000000}"/>
    <cellStyle name="Плохой 2" xfId="144" xr:uid="{00000000-0005-0000-0000-000090000000}"/>
    <cellStyle name="Поганий" xfId="145" xr:uid="{00000000-0005-0000-0000-000091000000}"/>
    <cellStyle name="Пояснение 2" xfId="146" xr:uid="{00000000-0005-0000-0000-000092000000}"/>
    <cellStyle name="Примечание 2" xfId="147" xr:uid="{00000000-0005-0000-0000-000093000000}"/>
    <cellStyle name="Примітка" xfId="148" xr:uid="{00000000-0005-0000-0000-000094000000}"/>
    <cellStyle name="Результат" xfId="149" xr:uid="{00000000-0005-0000-0000-000095000000}"/>
    <cellStyle name="Середній" xfId="150" xr:uid="{00000000-0005-0000-0000-000096000000}"/>
    <cellStyle name="Стиль 1" xfId="151" xr:uid="{00000000-0005-0000-0000-000097000000}"/>
    <cellStyle name="Текст пояснення" xfId="152" xr:uid="{00000000-0005-0000-0000-000098000000}"/>
    <cellStyle name="Тысячи [0]_Анализ" xfId="153" xr:uid="{00000000-0005-0000-0000-000099000000}"/>
    <cellStyle name="Тысячи_Анализ" xfId="154" xr:uid="{00000000-0005-0000-0000-00009A000000}"/>
    <cellStyle name="ФинᎰнсовый_Лист1 (3)_1" xfId="155" xr:uid="{00000000-0005-0000-0000-00009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371850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19"/>
  <sheetViews>
    <sheetView view="pageBreakPreview" zoomScale="90" zoomScaleNormal="70" zoomScaleSheetLayoutView="90" workbookViewId="0">
      <selection activeCell="D7" sqref="D7:E7"/>
    </sheetView>
  </sheetViews>
  <sheetFormatPr defaultColWidth="8" defaultRowHeight="13.2" x14ac:dyDescent="0.25"/>
  <cols>
    <col min="1" max="1" width="61.6640625" style="2" customWidth="1"/>
    <col min="2" max="3" width="23.88671875" style="21" customWidth="1"/>
    <col min="4" max="5" width="11.5546875" style="2" customWidth="1"/>
    <col min="6" max="16384" width="8" style="2"/>
  </cols>
  <sheetData>
    <row r="1" spans="1:11" ht="78" customHeight="1" x14ac:dyDescent="0.25">
      <c r="A1" s="253" t="s">
        <v>68</v>
      </c>
      <c r="B1" s="253"/>
      <c r="C1" s="253"/>
      <c r="D1" s="253"/>
      <c r="E1" s="253"/>
    </row>
    <row r="2" spans="1:11" ht="3" customHeight="1" x14ac:dyDescent="0.25">
      <c r="A2" s="253"/>
      <c r="B2" s="253"/>
      <c r="C2" s="253"/>
      <c r="D2" s="253"/>
      <c r="E2" s="253"/>
    </row>
    <row r="3" spans="1:11" s="3" customFormat="1" ht="23.25" customHeight="1" x14ac:dyDescent="0.3">
      <c r="A3" s="258" t="s">
        <v>0</v>
      </c>
      <c r="B3" s="254" t="s">
        <v>112</v>
      </c>
      <c r="C3" s="254" t="s">
        <v>113</v>
      </c>
      <c r="D3" s="256" t="s">
        <v>1</v>
      </c>
      <c r="E3" s="257"/>
    </row>
    <row r="4" spans="1:11" s="3" customFormat="1" ht="33.75" customHeight="1" x14ac:dyDescent="0.3">
      <c r="A4" s="259"/>
      <c r="B4" s="255"/>
      <c r="C4" s="255"/>
      <c r="D4" s="4" t="s">
        <v>2</v>
      </c>
      <c r="E4" s="5" t="s">
        <v>50</v>
      </c>
    </row>
    <row r="5" spans="1:11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3">
      <c r="A6" s="9" t="s">
        <v>60</v>
      </c>
      <c r="B6" s="150" t="s">
        <v>43</v>
      </c>
      <c r="C6" s="128">
        <v>3188</v>
      </c>
      <c r="D6" s="151" t="s">
        <v>43</v>
      </c>
      <c r="E6" s="144" t="s">
        <v>43</v>
      </c>
      <c r="K6" s="11"/>
    </row>
    <row r="7" spans="1:11" s="3" customFormat="1" ht="30.75" customHeight="1" x14ac:dyDescent="0.3">
      <c r="A7" s="9" t="s">
        <v>51</v>
      </c>
      <c r="B7" s="128">
        <v>4391</v>
      </c>
      <c r="C7" s="128">
        <v>3139</v>
      </c>
      <c r="D7" s="144">
        <f>ROUND(C7/B7*100,1)</f>
        <v>71.5</v>
      </c>
      <c r="E7" s="126">
        <f t="shared" ref="E7:E11" si="0">C7-B7</f>
        <v>-1252</v>
      </c>
      <c r="K7" s="11"/>
    </row>
    <row r="8" spans="1:11" s="3" customFormat="1" ht="38.25" customHeight="1" x14ac:dyDescent="0.3">
      <c r="A8" s="12" t="s">
        <v>52</v>
      </c>
      <c r="B8" s="128">
        <v>152</v>
      </c>
      <c r="C8" s="128">
        <v>118</v>
      </c>
      <c r="D8" s="144">
        <f t="shared" ref="D8:D11" si="1">ROUND(C8/B8*100,1)</f>
        <v>77.599999999999994</v>
      </c>
      <c r="E8" s="126">
        <f t="shared" si="0"/>
        <v>-34</v>
      </c>
      <c r="K8" s="11"/>
    </row>
    <row r="9" spans="1:11" s="3" customFormat="1" ht="35.25" customHeight="1" x14ac:dyDescent="0.3">
      <c r="A9" s="13" t="s">
        <v>53</v>
      </c>
      <c r="B9" s="128">
        <v>153</v>
      </c>
      <c r="C9" s="128">
        <v>147</v>
      </c>
      <c r="D9" s="144">
        <f t="shared" si="1"/>
        <v>96.1</v>
      </c>
      <c r="E9" s="126">
        <f t="shared" si="0"/>
        <v>-6</v>
      </c>
      <c r="K9" s="11"/>
    </row>
    <row r="10" spans="1:11" s="3" customFormat="1" ht="45.75" customHeight="1" x14ac:dyDescent="0.3">
      <c r="A10" s="13" t="s">
        <v>54</v>
      </c>
      <c r="B10" s="128">
        <v>34</v>
      </c>
      <c r="C10" s="128">
        <v>18</v>
      </c>
      <c r="D10" s="144">
        <f t="shared" si="1"/>
        <v>52.9</v>
      </c>
      <c r="E10" s="126">
        <f t="shared" si="0"/>
        <v>-16</v>
      </c>
      <c r="K10" s="11"/>
    </row>
    <row r="11" spans="1:11" s="3" customFormat="1" ht="55.5" customHeight="1" x14ac:dyDescent="0.3">
      <c r="A11" s="13" t="s">
        <v>55</v>
      </c>
      <c r="B11" s="128">
        <v>3104</v>
      </c>
      <c r="C11" s="128">
        <v>2033</v>
      </c>
      <c r="D11" s="144">
        <f t="shared" si="1"/>
        <v>65.5</v>
      </c>
      <c r="E11" s="126">
        <f t="shared" si="0"/>
        <v>-1071</v>
      </c>
      <c r="K11" s="11"/>
    </row>
    <row r="12" spans="1:11" s="3" customFormat="1" ht="12.75" customHeight="1" x14ac:dyDescent="0.3">
      <c r="A12" s="260" t="s">
        <v>5</v>
      </c>
      <c r="B12" s="261"/>
      <c r="C12" s="261"/>
      <c r="D12" s="261"/>
      <c r="E12" s="261"/>
      <c r="K12" s="11"/>
    </row>
    <row r="13" spans="1:11" s="3" customFormat="1" ht="15" customHeight="1" x14ac:dyDescent="0.3">
      <c r="A13" s="262"/>
      <c r="B13" s="263"/>
      <c r="C13" s="263"/>
      <c r="D13" s="263"/>
      <c r="E13" s="263"/>
      <c r="K13" s="11"/>
    </row>
    <row r="14" spans="1:11" s="3" customFormat="1" ht="24" customHeight="1" x14ac:dyDescent="0.3">
      <c r="A14" s="258" t="s">
        <v>0</v>
      </c>
      <c r="B14" s="265" t="s">
        <v>115</v>
      </c>
      <c r="C14" s="265" t="s">
        <v>116</v>
      </c>
      <c r="D14" s="256" t="s">
        <v>1</v>
      </c>
      <c r="E14" s="257"/>
      <c r="K14" s="11"/>
    </row>
    <row r="15" spans="1:11" ht="35.25" customHeight="1" x14ac:dyDescent="0.25">
      <c r="A15" s="259"/>
      <c r="B15" s="265"/>
      <c r="C15" s="265"/>
      <c r="D15" s="4" t="s">
        <v>2</v>
      </c>
      <c r="E15" s="5" t="s">
        <v>56</v>
      </c>
      <c r="K15" s="11"/>
    </row>
    <row r="16" spans="1:11" ht="27.75" customHeight="1" x14ac:dyDescent="0.25">
      <c r="A16" s="9" t="s">
        <v>57</v>
      </c>
      <c r="B16" s="15" t="s">
        <v>43</v>
      </c>
      <c r="C16" s="130">
        <v>2571</v>
      </c>
      <c r="D16" s="16" t="s">
        <v>43</v>
      </c>
      <c r="E16" s="17" t="s">
        <v>43</v>
      </c>
      <c r="K16" s="11"/>
    </row>
    <row r="17" spans="1:11" ht="27.75" customHeight="1" x14ac:dyDescent="0.25">
      <c r="A17" s="1" t="s">
        <v>58</v>
      </c>
      <c r="B17" s="129">
        <v>3738</v>
      </c>
      <c r="C17" s="129">
        <v>2547</v>
      </c>
      <c r="D17" s="16">
        <f t="shared" ref="D17:D18" si="2">ROUND(C17/B17*100,1)</f>
        <v>68.099999999999994</v>
      </c>
      <c r="E17" s="127">
        <f>C17-B17</f>
        <v>-1191</v>
      </c>
      <c r="K17" s="11"/>
    </row>
    <row r="18" spans="1:11" ht="30" customHeight="1" x14ac:dyDescent="0.25">
      <c r="A18" s="1" t="s">
        <v>59</v>
      </c>
      <c r="B18" s="129">
        <v>3156</v>
      </c>
      <c r="C18" s="129">
        <v>2193</v>
      </c>
      <c r="D18" s="16">
        <f t="shared" si="2"/>
        <v>69.5</v>
      </c>
      <c r="E18" s="127" t="s">
        <v>114</v>
      </c>
      <c r="K18" s="11"/>
    </row>
    <row r="19" spans="1:11" ht="49.5" customHeight="1" x14ac:dyDescent="0.25">
      <c r="A19" s="264" t="s">
        <v>97</v>
      </c>
      <c r="B19" s="264"/>
      <c r="C19" s="264"/>
      <c r="D19" s="264"/>
      <c r="E19" s="264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9"/>
  <sheetViews>
    <sheetView view="pageBreakPreview" zoomScale="90" zoomScaleNormal="85" zoomScaleSheetLayoutView="90" workbookViewId="0">
      <selection activeCell="E8" sqref="E8"/>
    </sheetView>
  </sheetViews>
  <sheetFormatPr defaultColWidth="7.109375" defaultRowHeight="15.6" x14ac:dyDescent="0.3"/>
  <cols>
    <col min="1" max="1" width="18.6640625" style="185" customWidth="1"/>
    <col min="2" max="2" width="14" style="185" customWidth="1"/>
    <col min="3" max="4" width="10.44140625" style="178" customWidth="1"/>
    <col min="5" max="5" width="8.5546875" style="187" customWidth="1"/>
    <col min="6" max="7" width="9.44140625" style="178" customWidth="1"/>
    <col min="8" max="8" width="8.33203125" style="187" customWidth="1"/>
    <col min="9" max="10" width="9.6640625" style="178" customWidth="1"/>
    <col min="11" max="11" width="9.6640625" style="187" customWidth="1"/>
    <col min="12" max="13" width="10" style="187" customWidth="1"/>
    <col min="14" max="14" width="8.109375" style="187" customWidth="1"/>
    <col min="15" max="16" width="14" style="178" customWidth="1"/>
    <col min="17" max="17" width="7.88671875" style="187" customWidth="1"/>
    <col min="18" max="18" width="18.5546875" style="178" customWidth="1"/>
    <col min="19" max="20" width="12.6640625" style="178" customWidth="1"/>
    <col min="21" max="21" width="12.6640625" style="187" customWidth="1"/>
    <col min="22" max="23" width="10.88671875" style="178" customWidth="1"/>
    <col min="24" max="24" width="10.88671875" style="187" customWidth="1"/>
    <col min="25" max="26" width="9.109375" style="178" customWidth="1"/>
    <col min="27" max="27" width="10.88671875" style="178" bestFit="1" customWidth="1"/>
    <col min="28" max="249" width="9.109375" style="178" customWidth="1"/>
    <col min="250" max="250" width="18.6640625" style="178" customWidth="1"/>
    <col min="251" max="252" width="9.44140625" style="178" customWidth="1"/>
    <col min="253" max="253" width="7.6640625" style="178" customWidth="1"/>
    <col min="254" max="254" width="9.33203125" style="178" customWidth="1"/>
    <col min="255" max="255" width="9.88671875" style="178" customWidth="1"/>
    <col min="256" max="16384" width="7.109375" style="178"/>
  </cols>
  <sheetData>
    <row r="1" spans="1:24" s="157" customFormat="1" ht="36.75" customHeight="1" x14ac:dyDescent="0.35">
      <c r="A1" s="152"/>
      <c r="B1" s="292" t="s">
        <v>107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189"/>
      <c r="P1" s="189"/>
      <c r="Q1" s="190"/>
      <c r="R1" s="189"/>
      <c r="S1" s="189"/>
      <c r="T1" s="189"/>
      <c r="U1" s="191"/>
      <c r="W1" s="149"/>
      <c r="X1" s="149" t="s">
        <v>21</v>
      </c>
    </row>
    <row r="2" spans="1:24" s="157" customFormat="1" ht="12" customHeight="1" x14ac:dyDescent="0.35">
      <c r="A2" s="152"/>
      <c r="B2" s="153"/>
      <c r="C2" s="153"/>
      <c r="D2" s="153"/>
      <c r="E2" s="153"/>
      <c r="F2" s="159"/>
      <c r="G2" s="159"/>
      <c r="H2" s="159"/>
      <c r="I2" s="153"/>
      <c r="J2" s="153"/>
      <c r="K2" s="153"/>
      <c r="L2" s="153"/>
      <c r="M2" s="153"/>
      <c r="N2" s="192" t="s">
        <v>6</v>
      </c>
      <c r="O2" s="154"/>
      <c r="P2" s="154"/>
      <c r="Q2" s="155"/>
      <c r="R2" s="154"/>
      <c r="S2" s="154"/>
      <c r="T2" s="154"/>
      <c r="U2" s="156"/>
      <c r="W2" s="149"/>
      <c r="X2" s="193" t="s">
        <v>6</v>
      </c>
    </row>
    <row r="3" spans="1:24" s="157" customFormat="1" ht="27.75" customHeight="1" x14ac:dyDescent="0.25">
      <c r="A3" s="318"/>
      <c r="B3" s="326" t="s">
        <v>100</v>
      </c>
      <c r="C3" s="296" t="s">
        <v>49</v>
      </c>
      <c r="D3" s="297"/>
      <c r="E3" s="298"/>
      <c r="F3" s="305" t="s">
        <v>39</v>
      </c>
      <c r="G3" s="305"/>
      <c r="H3" s="305"/>
      <c r="I3" s="296" t="s">
        <v>14</v>
      </c>
      <c r="J3" s="297"/>
      <c r="K3" s="298"/>
      <c r="L3" s="296" t="s">
        <v>9</v>
      </c>
      <c r="M3" s="297"/>
      <c r="N3" s="298"/>
      <c r="O3" s="296" t="s">
        <v>10</v>
      </c>
      <c r="P3" s="297"/>
      <c r="Q3" s="297"/>
      <c r="R3" s="305" t="s">
        <v>48</v>
      </c>
      <c r="S3" s="306" t="s">
        <v>17</v>
      </c>
      <c r="T3" s="307"/>
      <c r="U3" s="308"/>
      <c r="V3" s="296" t="s">
        <v>16</v>
      </c>
      <c r="W3" s="297"/>
      <c r="X3" s="298"/>
    </row>
    <row r="4" spans="1:24" s="161" customFormat="1" ht="14.25" customHeight="1" x14ac:dyDescent="0.25">
      <c r="A4" s="319"/>
      <c r="B4" s="327"/>
      <c r="C4" s="299"/>
      <c r="D4" s="300"/>
      <c r="E4" s="301"/>
      <c r="F4" s="305"/>
      <c r="G4" s="305"/>
      <c r="H4" s="305"/>
      <c r="I4" s="300"/>
      <c r="J4" s="300"/>
      <c r="K4" s="301"/>
      <c r="L4" s="299"/>
      <c r="M4" s="300"/>
      <c r="N4" s="301"/>
      <c r="O4" s="299"/>
      <c r="P4" s="300"/>
      <c r="Q4" s="300"/>
      <c r="R4" s="305"/>
      <c r="S4" s="309"/>
      <c r="T4" s="310"/>
      <c r="U4" s="311"/>
      <c r="V4" s="299"/>
      <c r="W4" s="300"/>
      <c r="X4" s="301"/>
    </row>
    <row r="5" spans="1:24" s="161" customFormat="1" ht="11.25" customHeight="1" x14ac:dyDescent="0.25">
      <c r="A5" s="319"/>
      <c r="B5" s="328"/>
      <c r="C5" s="302"/>
      <c r="D5" s="303"/>
      <c r="E5" s="304"/>
      <c r="F5" s="305"/>
      <c r="G5" s="305"/>
      <c r="H5" s="305"/>
      <c r="I5" s="303"/>
      <c r="J5" s="303"/>
      <c r="K5" s="304"/>
      <c r="L5" s="302"/>
      <c r="M5" s="303"/>
      <c r="N5" s="304"/>
      <c r="O5" s="302"/>
      <c r="P5" s="303"/>
      <c r="Q5" s="303"/>
      <c r="R5" s="305"/>
      <c r="S5" s="312"/>
      <c r="T5" s="313"/>
      <c r="U5" s="314"/>
      <c r="V5" s="302"/>
      <c r="W5" s="303"/>
      <c r="X5" s="304"/>
    </row>
    <row r="6" spans="1:24" s="161" customFormat="1" ht="29.25" customHeight="1" x14ac:dyDescent="0.25">
      <c r="A6" s="320"/>
      <c r="B6" s="194" t="s">
        <v>101</v>
      </c>
      <c r="C6" s="194" t="s">
        <v>27</v>
      </c>
      <c r="D6" s="194" t="s">
        <v>101</v>
      </c>
      <c r="E6" s="195" t="s">
        <v>2</v>
      </c>
      <c r="F6" s="194" t="s">
        <v>27</v>
      </c>
      <c r="G6" s="194" t="s">
        <v>101</v>
      </c>
      <c r="H6" s="195" t="s">
        <v>2</v>
      </c>
      <c r="I6" s="194" t="s">
        <v>27</v>
      </c>
      <c r="J6" s="194" t="s">
        <v>101</v>
      </c>
      <c r="K6" s="195" t="s">
        <v>2</v>
      </c>
      <c r="L6" s="194" t="s">
        <v>27</v>
      </c>
      <c r="M6" s="194" t="s">
        <v>101</v>
      </c>
      <c r="N6" s="195" t="s">
        <v>2</v>
      </c>
      <c r="O6" s="194" t="s">
        <v>27</v>
      </c>
      <c r="P6" s="194" t="s">
        <v>101</v>
      </c>
      <c r="Q6" s="195" t="s">
        <v>2</v>
      </c>
      <c r="R6" s="194" t="s">
        <v>101</v>
      </c>
      <c r="S6" s="194" t="s">
        <v>27</v>
      </c>
      <c r="T6" s="194" t="s">
        <v>101</v>
      </c>
      <c r="U6" s="195" t="s">
        <v>2</v>
      </c>
      <c r="V6" s="194" t="s">
        <v>27</v>
      </c>
      <c r="W6" s="194" t="s">
        <v>101</v>
      </c>
      <c r="X6" s="195" t="s">
        <v>2</v>
      </c>
    </row>
    <row r="7" spans="1:24" s="197" customFormat="1" ht="11.25" customHeight="1" x14ac:dyDescent="0.2">
      <c r="A7" s="196" t="s">
        <v>4</v>
      </c>
      <c r="B7" s="196">
        <v>1</v>
      </c>
      <c r="C7" s="196">
        <v>2</v>
      </c>
      <c r="D7" s="196">
        <v>3</v>
      </c>
      <c r="E7" s="196">
        <v>4</v>
      </c>
      <c r="F7" s="196">
        <v>5</v>
      </c>
      <c r="G7" s="196">
        <v>6</v>
      </c>
      <c r="H7" s="196">
        <v>7</v>
      </c>
      <c r="I7" s="196">
        <v>8</v>
      </c>
      <c r="J7" s="196">
        <v>9</v>
      </c>
      <c r="K7" s="196">
        <v>10</v>
      </c>
      <c r="L7" s="196">
        <v>11</v>
      </c>
      <c r="M7" s="196">
        <v>12</v>
      </c>
      <c r="N7" s="196">
        <v>13</v>
      </c>
      <c r="O7" s="196">
        <v>14</v>
      </c>
      <c r="P7" s="196">
        <v>15</v>
      </c>
      <c r="Q7" s="196">
        <v>16</v>
      </c>
      <c r="R7" s="196">
        <v>17</v>
      </c>
      <c r="S7" s="196">
        <v>18</v>
      </c>
      <c r="T7" s="196">
        <v>19</v>
      </c>
      <c r="U7" s="196">
        <v>20</v>
      </c>
      <c r="V7" s="196">
        <v>21</v>
      </c>
      <c r="W7" s="196">
        <v>22</v>
      </c>
      <c r="X7" s="196">
        <v>23</v>
      </c>
    </row>
    <row r="8" spans="1:24" s="170" customFormat="1" ht="19.2" customHeight="1" x14ac:dyDescent="0.3">
      <c r="A8" s="166" t="s">
        <v>76</v>
      </c>
      <c r="B8" s="167">
        <v>2953</v>
      </c>
      <c r="C8" s="198">
        <v>4773</v>
      </c>
      <c r="D8" s="198">
        <v>2842</v>
      </c>
      <c r="E8" s="168">
        <f t="shared" ref="E8:E28" si="0">IF(C8=0,"",ROUND(D8/C8*100,1))</f>
        <v>59.5</v>
      </c>
      <c r="F8" s="198">
        <v>92</v>
      </c>
      <c r="G8" s="198">
        <v>56</v>
      </c>
      <c r="H8" s="168">
        <f t="shared" ref="H8:H28" si="1">IF(F8=0,"",ROUND(G8/F8*100,1))</f>
        <v>60.9</v>
      </c>
      <c r="I8" s="198">
        <v>86</v>
      </c>
      <c r="J8" s="198">
        <v>81</v>
      </c>
      <c r="K8" s="168">
        <f t="shared" ref="K8:K28" si="2">IF(I8=0,"",ROUND(J8/I8*100,1))</f>
        <v>94.2</v>
      </c>
      <c r="L8" s="198">
        <v>11</v>
      </c>
      <c r="M8" s="198">
        <v>10</v>
      </c>
      <c r="N8" s="168">
        <f t="shared" ref="N8:N28" si="3">IF(L8=0,"",ROUND(M8/L8*100,1))</f>
        <v>90.9</v>
      </c>
      <c r="O8" s="198">
        <v>2373</v>
      </c>
      <c r="P8" s="198">
        <v>1520</v>
      </c>
      <c r="Q8" s="168">
        <f t="shared" ref="Q8:Q28" si="4">IF(O8=0,"",ROUND(P8/O8*100,1))</f>
        <v>64.099999999999994</v>
      </c>
      <c r="R8" s="198">
        <v>2586</v>
      </c>
      <c r="S8" s="198">
        <v>4408</v>
      </c>
      <c r="T8" s="198">
        <v>2502</v>
      </c>
      <c r="U8" s="168">
        <f t="shared" ref="U8:U28" si="5">IF(S8=0,"",ROUND(T8/S8*100,1))</f>
        <v>56.8</v>
      </c>
      <c r="V8" s="198">
        <v>3731</v>
      </c>
      <c r="W8" s="198">
        <v>2089</v>
      </c>
      <c r="X8" s="169">
        <f t="shared" ref="X8:X28" si="6">IF(V8=0,"",ROUND(W8/V8*100,1))</f>
        <v>56</v>
      </c>
    </row>
    <row r="9" spans="1:24" ht="16.5" customHeight="1" x14ac:dyDescent="0.3">
      <c r="A9" s="54" t="s">
        <v>77</v>
      </c>
      <c r="B9" s="92">
        <v>80</v>
      </c>
      <c r="C9" s="171">
        <v>165</v>
      </c>
      <c r="D9" s="172">
        <v>78</v>
      </c>
      <c r="E9" s="173">
        <f t="shared" si="0"/>
        <v>47.3</v>
      </c>
      <c r="F9" s="174">
        <v>3</v>
      </c>
      <c r="G9" s="174">
        <v>0</v>
      </c>
      <c r="H9" s="173">
        <f t="shared" si="1"/>
        <v>0</v>
      </c>
      <c r="I9" s="172">
        <v>1</v>
      </c>
      <c r="J9" s="172">
        <v>1</v>
      </c>
      <c r="K9" s="173">
        <f t="shared" si="2"/>
        <v>100</v>
      </c>
      <c r="L9" s="174">
        <v>2</v>
      </c>
      <c r="M9" s="174">
        <v>0</v>
      </c>
      <c r="N9" s="199">
        <f t="shared" si="3"/>
        <v>0</v>
      </c>
      <c r="O9" s="174">
        <v>142</v>
      </c>
      <c r="P9" s="174">
        <v>29</v>
      </c>
      <c r="Q9" s="173">
        <f t="shared" si="4"/>
        <v>20.399999999999999</v>
      </c>
      <c r="R9" s="174">
        <v>70</v>
      </c>
      <c r="S9" s="172">
        <v>153</v>
      </c>
      <c r="T9" s="175">
        <v>69</v>
      </c>
      <c r="U9" s="173">
        <f t="shared" si="5"/>
        <v>45.1</v>
      </c>
      <c r="V9" s="172">
        <v>132</v>
      </c>
      <c r="W9" s="172">
        <v>60</v>
      </c>
      <c r="X9" s="177">
        <f t="shared" si="6"/>
        <v>45.5</v>
      </c>
    </row>
    <row r="10" spans="1:24" ht="16.5" customHeight="1" x14ac:dyDescent="0.3">
      <c r="A10" s="54" t="s">
        <v>78</v>
      </c>
      <c r="B10" s="92">
        <v>127</v>
      </c>
      <c r="C10" s="171">
        <v>189</v>
      </c>
      <c r="D10" s="172">
        <v>121</v>
      </c>
      <c r="E10" s="173">
        <f t="shared" si="0"/>
        <v>64</v>
      </c>
      <c r="F10" s="174">
        <v>6</v>
      </c>
      <c r="G10" s="174">
        <v>5</v>
      </c>
      <c r="H10" s="173">
        <f t="shared" si="1"/>
        <v>83.3</v>
      </c>
      <c r="I10" s="172">
        <v>5</v>
      </c>
      <c r="J10" s="172">
        <v>15</v>
      </c>
      <c r="K10" s="173">
        <f t="shared" si="2"/>
        <v>300</v>
      </c>
      <c r="L10" s="174">
        <v>2</v>
      </c>
      <c r="M10" s="174">
        <v>3</v>
      </c>
      <c r="N10" s="199">
        <f t="shared" si="3"/>
        <v>150</v>
      </c>
      <c r="O10" s="174">
        <v>125</v>
      </c>
      <c r="P10" s="174">
        <v>108</v>
      </c>
      <c r="Q10" s="173">
        <f t="shared" si="4"/>
        <v>86.4</v>
      </c>
      <c r="R10" s="174">
        <v>112</v>
      </c>
      <c r="S10" s="172">
        <v>176</v>
      </c>
      <c r="T10" s="175">
        <v>106</v>
      </c>
      <c r="U10" s="173">
        <f t="shared" si="5"/>
        <v>60.2</v>
      </c>
      <c r="V10" s="172">
        <v>157</v>
      </c>
      <c r="W10" s="172">
        <v>92</v>
      </c>
      <c r="X10" s="177">
        <f t="shared" si="6"/>
        <v>58.6</v>
      </c>
    </row>
    <row r="11" spans="1:24" ht="16.5" customHeight="1" x14ac:dyDescent="0.3">
      <c r="A11" s="54" t="s">
        <v>79</v>
      </c>
      <c r="B11" s="92">
        <v>64</v>
      </c>
      <c r="C11" s="171">
        <v>120</v>
      </c>
      <c r="D11" s="172">
        <v>64</v>
      </c>
      <c r="E11" s="173">
        <f t="shared" si="0"/>
        <v>53.3</v>
      </c>
      <c r="F11" s="174">
        <v>2</v>
      </c>
      <c r="G11" s="174">
        <v>1</v>
      </c>
      <c r="H11" s="173">
        <f t="shared" si="1"/>
        <v>50</v>
      </c>
      <c r="I11" s="172">
        <v>11</v>
      </c>
      <c r="J11" s="172">
        <v>9</v>
      </c>
      <c r="K11" s="173">
        <f t="shared" si="2"/>
        <v>81.8</v>
      </c>
      <c r="L11" s="174">
        <v>3</v>
      </c>
      <c r="M11" s="174">
        <v>0</v>
      </c>
      <c r="N11" s="199">
        <f t="shared" si="3"/>
        <v>0</v>
      </c>
      <c r="O11" s="174">
        <v>89</v>
      </c>
      <c r="P11" s="174">
        <v>49</v>
      </c>
      <c r="Q11" s="173">
        <f t="shared" si="4"/>
        <v>55.1</v>
      </c>
      <c r="R11" s="174">
        <v>51</v>
      </c>
      <c r="S11" s="172">
        <v>114</v>
      </c>
      <c r="T11" s="175">
        <v>51</v>
      </c>
      <c r="U11" s="173">
        <f t="shared" si="5"/>
        <v>44.7</v>
      </c>
      <c r="V11" s="172">
        <v>104</v>
      </c>
      <c r="W11" s="172">
        <v>40</v>
      </c>
      <c r="X11" s="177">
        <f t="shared" si="6"/>
        <v>38.5</v>
      </c>
    </row>
    <row r="12" spans="1:24" ht="16.5" customHeight="1" x14ac:dyDescent="0.3">
      <c r="A12" s="54" t="s">
        <v>80</v>
      </c>
      <c r="B12" s="92">
        <v>89</v>
      </c>
      <c r="C12" s="171">
        <v>114</v>
      </c>
      <c r="D12" s="172">
        <v>87</v>
      </c>
      <c r="E12" s="173">
        <f t="shared" si="0"/>
        <v>76.3</v>
      </c>
      <c r="F12" s="174">
        <v>1</v>
      </c>
      <c r="G12" s="174">
        <v>1</v>
      </c>
      <c r="H12" s="173">
        <f t="shared" si="1"/>
        <v>100</v>
      </c>
      <c r="I12" s="172">
        <v>4</v>
      </c>
      <c r="J12" s="172">
        <v>4</v>
      </c>
      <c r="K12" s="173">
        <f t="shared" si="2"/>
        <v>100</v>
      </c>
      <c r="L12" s="174">
        <v>0</v>
      </c>
      <c r="M12" s="174">
        <v>0</v>
      </c>
      <c r="N12" s="199" t="str">
        <f t="shared" si="3"/>
        <v/>
      </c>
      <c r="O12" s="174">
        <v>72</v>
      </c>
      <c r="P12" s="174">
        <v>57</v>
      </c>
      <c r="Q12" s="173">
        <f t="shared" si="4"/>
        <v>79.2</v>
      </c>
      <c r="R12" s="174">
        <v>85</v>
      </c>
      <c r="S12" s="172">
        <v>107</v>
      </c>
      <c r="T12" s="175">
        <v>83</v>
      </c>
      <c r="U12" s="173">
        <f t="shared" si="5"/>
        <v>77.599999999999994</v>
      </c>
      <c r="V12" s="172">
        <v>89</v>
      </c>
      <c r="W12" s="172">
        <v>67</v>
      </c>
      <c r="X12" s="177">
        <f t="shared" si="6"/>
        <v>75.3</v>
      </c>
    </row>
    <row r="13" spans="1:24" ht="16.5" customHeight="1" x14ac:dyDescent="0.3">
      <c r="A13" s="54" t="s">
        <v>81</v>
      </c>
      <c r="B13" s="92">
        <v>80</v>
      </c>
      <c r="C13" s="171">
        <v>104</v>
      </c>
      <c r="D13" s="172">
        <v>78</v>
      </c>
      <c r="E13" s="173">
        <f t="shared" si="0"/>
        <v>75</v>
      </c>
      <c r="F13" s="174">
        <v>4</v>
      </c>
      <c r="G13" s="174">
        <v>1</v>
      </c>
      <c r="H13" s="173">
        <f t="shared" si="1"/>
        <v>25</v>
      </c>
      <c r="I13" s="172">
        <v>0</v>
      </c>
      <c r="J13" s="172">
        <v>2</v>
      </c>
      <c r="K13" s="173" t="str">
        <f t="shared" si="2"/>
        <v/>
      </c>
      <c r="L13" s="174">
        <v>2</v>
      </c>
      <c r="M13" s="174">
        <v>0</v>
      </c>
      <c r="N13" s="199">
        <f t="shared" si="3"/>
        <v>0</v>
      </c>
      <c r="O13" s="174">
        <v>55</v>
      </c>
      <c r="P13" s="174">
        <v>52</v>
      </c>
      <c r="Q13" s="173">
        <f t="shared" si="4"/>
        <v>94.5</v>
      </c>
      <c r="R13" s="174">
        <v>77</v>
      </c>
      <c r="S13" s="172">
        <v>97</v>
      </c>
      <c r="T13" s="175">
        <v>75</v>
      </c>
      <c r="U13" s="173">
        <f t="shared" si="5"/>
        <v>77.3</v>
      </c>
      <c r="V13" s="172">
        <v>85</v>
      </c>
      <c r="W13" s="172">
        <v>62</v>
      </c>
      <c r="X13" s="177">
        <f t="shared" si="6"/>
        <v>72.900000000000006</v>
      </c>
    </row>
    <row r="14" spans="1:24" ht="16.5" customHeight="1" x14ac:dyDescent="0.3">
      <c r="A14" s="54" t="s">
        <v>82</v>
      </c>
      <c r="B14" s="92">
        <v>80</v>
      </c>
      <c r="C14" s="171">
        <v>147</v>
      </c>
      <c r="D14" s="172">
        <v>80</v>
      </c>
      <c r="E14" s="173">
        <f t="shared" si="0"/>
        <v>54.4</v>
      </c>
      <c r="F14" s="174">
        <v>5</v>
      </c>
      <c r="G14" s="174">
        <v>0</v>
      </c>
      <c r="H14" s="173">
        <f t="shared" si="1"/>
        <v>0</v>
      </c>
      <c r="I14" s="172">
        <v>2</v>
      </c>
      <c r="J14" s="172">
        <v>8</v>
      </c>
      <c r="K14" s="173">
        <f t="shared" si="2"/>
        <v>400</v>
      </c>
      <c r="L14" s="174">
        <v>0</v>
      </c>
      <c r="M14" s="174">
        <v>0</v>
      </c>
      <c r="N14" s="199" t="str">
        <f t="shared" si="3"/>
        <v/>
      </c>
      <c r="O14" s="174">
        <v>60</v>
      </c>
      <c r="P14" s="174">
        <v>46</v>
      </c>
      <c r="Q14" s="173">
        <f t="shared" si="4"/>
        <v>76.7</v>
      </c>
      <c r="R14" s="174">
        <v>72</v>
      </c>
      <c r="S14" s="172">
        <v>139</v>
      </c>
      <c r="T14" s="175">
        <v>72</v>
      </c>
      <c r="U14" s="173">
        <f t="shared" si="5"/>
        <v>51.8</v>
      </c>
      <c r="V14" s="172">
        <v>126</v>
      </c>
      <c r="W14" s="172">
        <v>59</v>
      </c>
      <c r="X14" s="177">
        <f t="shared" si="6"/>
        <v>46.8</v>
      </c>
    </row>
    <row r="15" spans="1:24" ht="16.5" customHeight="1" x14ac:dyDescent="0.3">
      <c r="A15" s="54" t="s">
        <v>83</v>
      </c>
      <c r="B15" s="92">
        <v>219</v>
      </c>
      <c r="C15" s="171">
        <v>419</v>
      </c>
      <c r="D15" s="172">
        <v>219</v>
      </c>
      <c r="E15" s="173">
        <f t="shared" si="0"/>
        <v>52.3</v>
      </c>
      <c r="F15" s="174">
        <v>2</v>
      </c>
      <c r="G15" s="174">
        <v>2</v>
      </c>
      <c r="H15" s="173">
        <f t="shared" si="1"/>
        <v>100</v>
      </c>
      <c r="I15" s="172">
        <v>1</v>
      </c>
      <c r="J15" s="172">
        <v>11</v>
      </c>
      <c r="K15" s="173">
        <f t="shared" si="2"/>
        <v>1100</v>
      </c>
      <c r="L15" s="174">
        <v>0</v>
      </c>
      <c r="M15" s="174">
        <v>0</v>
      </c>
      <c r="N15" s="199" t="str">
        <f t="shared" si="3"/>
        <v/>
      </c>
      <c r="O15" s="174">
        <v>140</v>
      </c>
      <c r="P15" s="174">
        <v>79</v>
      </c>
      <c r="Q15" s="173">
        <f t="shared" si="4"/>
        <v>56.4</v>
      </c>
      <c r="R15" s="174">
        <v>202</v>
      </c>
      <c r="S15" s="172">
        <v>397</v>
      </c>
      <c r="T15" s="175">
        <v>202</v>
      </c>
      <c r="U15" s="173">
        <f t="shared" si="5"/>
        <v>50.9</v>
      </c>
      <c r="V15" s="172">
        <v>324</v>
      </c>
      <c r="W15" s="172">
        <v>175</v>
      </c>
      <c r="X15" s="177">
        <f t="shared" si="6"/>
        <v>54</v>
      </c>
    </row>
    <row r="16" spans="1:24" ht="16.5" customHeight="1" x14ac:dyDescent="0.3">
      <c r="A16" s="54" t="s">
        <v>84</v>
      </c>
      <c r="B16" s="92">
        <v>190</v>
      </c>
      <c r="C16" s="171">
        <v>313</v>
      </c>
      <c r="D16" s="172">
        <v>190</v>
      </c>
      <c r="E16" s="173">
        <f t="shared" si="0"/>
        <v>60.7</v>
      </c>
      <c r="F16" s="174">
        <v>7</v>
      </c>
      <c r="G16" s="174">
        <v>3</v>
      </c>
      <c r="H16" s="173">
        <f t="shared" si="1"/>
        <v>42.9</v>
      </c>
      <c r="I16" s="172">
        <v>11</v>
      </c>
      <c r="J16" s="172">
        <v>1</v>
      </c>
      <c r="K16" s="173">
        <f t="shared" si="2"/>
        <v>9.1</v>
      </c>
      <c r="L16" s="174">
        <v>0</v>
      </c>
      <c r="M16" s="174">
        <v>5</v>
      </c>
      <c r="N16" s="199" t="str">
        <f t="shared" si="3"/>
        <v/>
      </c>
      <c r="O16" s="174">
        <v>156</v>
      </c>
      <c r="P16" s="174">
        <v>122</v>
      </c>
      <c r="Q16" s="173">
        <f t="shared" si="4"/>
        <v>78.2</v>
      </c>
      <c r="R16" s="174">
        <v>175</v>
      </c>
      <c r="S16" s="172">
        <v>290</v>
      </c>
      <c r="T16" s="175">
        <v>175</v>
      </c>
      <c r="U16" s="173">
        <f t="shared" si="5"/>
        <v>60.3</v>
      </c>
      <c r="V16" s="172">
        <v>264</v>
      </c>
      <c r="W16" s="172">
        <v>163</v>
      </c>
      <c r="X16" s="177">
        <f t="shared" si="6"/>
        <v>61.7</v>
      </c>
    </row>
    <row r="17" spans="1:24" ht="16.5" customHeight="1" x14ac:dyDescent="0.3">
      <c r="A17" s="54" t="s">
        <v>85</v>
      </c>
      <c r="B17" s="92">
        <v>92</v>
      </c>
      <c r="C17" s="171">
        <v>125</v>
      </c>
      <c r="D17" s="172">
        <v>91</v>
      </c>
      <c r="E17" s="173">
        <f t="shared" si="0"/>
        <v>72.8</v>
      </c>
      <c r="F17" s="174">
        <v>3</v>
      </c>
      <c r="G17" s="174">
        <v>3</v>
      </c>
      <c r="H17" s="173">
        <f t="shared" si="1"/>
        <v>100</v>
      </c>
      <c r="I17" s="172">
        <v>1</v>
      </c>
      <c r="J17" s="172">
        <v>0</v>
      </c>
      <c r="K17" s="173">
        <f t="shared" si="2"/>
        <v>0</v>
      </c>
      <c r="L17" s="174">
        <v>0</v>
      </c>
      <c r="M17" s="174">
        <v>0</v>
      </c>
      <c r="N17" s="199" t="str">
        <f t="shared" si="3"/>
        <v/>
      </c>
      <c r="O17" s="174">
        <v>76</v>
      </c>
      <c r="P17" s="174">
        <v>68</v>
      </c>
      <c r="Q17" s="173">
        <f t="shared" si="4"/>
        <v>89.5</v>
      </c>
      <c r="R17" s="174">
        <v>84</v>
      </c>
      <c r="S17" s="172">
        <v>118</v>
      </c>
      <c r="T17" s="175">
        <v>83</v>
      </c>
      <c r="U17" s="173">
        <f t="shared" si="5"/>
        <v>70.3</v>
      </c>
      <c r="V17" s="172">
        <v>93</v>
      </c>
      <c r="W17" s="172">
        <v>77</v>
      </c>
      <c r="X17" s="177">
        <f t="shared" si="6"/>
        <v>82.8</v>
      </c>
    </row>
    <row r="18" spans="1:24" ht="16.5" customHeight="1" x14ac:dyDescent="0.3">
      <c r="A18" s="54" t="s">
        <v>86</v>
      </c>
      <c r="B18" s="92">
        <v>92</v>
      </c>
      <c r="C18" s="171">
        <v>121</v>
      </c>
      <c r="D18" s="172">
        <v>90</v>
      </c>
      <c r="E18" s="173">
        <f t="shared" si="0"/>
        <v>74.400000000000006</v>
      </c>
      <c r="F18" s="174">
        <v>1</v>
      </c>
      <c r="G18" s="174">
        <v>0</v>
      </c>
      <c r="H18" s="173">
        <f t="shared" si="1"/>
        <v>0</v>
      </c>
      <c r="I18" s="172">
        <v>8</v>
      </c>
      <c r="J18" s="172">
        <v>1</v>
      </c>
      <c r="K18" s="173">
        <f t="shared" si="2"/>
        <v>12.5</v>
      </c>
      <c r="L18" s="174">
        <v>0</v>
      </c>
      <c r="M18" s="174">
        <v>0</v>
      </c>
      <c r="N18" s="199" t="str">
        <f t="shared" si="3"/>
        <v/>
      </c>
      <c r="O18" s="174">
        <v>37</v>
      </c>
      <c r="P18" s="174">
        <v>47</v>
      </c>
      <c r="Q18" s="173">
        <f t="shared" si="4"/>
        <v>127</v>
      </c>
      <c r="R18" s="174">
        <v>85</v>
      </c>
      <c r="S18" s="172">
        <v>118</v>
      </c>
      <c r="T18" s="175">
        <v>83</v>
      </c>
      <c r="U18" s="173">
        <f t="shared" si="5"/>
        <v>70.3</v>
      </c>
      <c r="V18" s="172">
        <v>106</v>
      </c>
      <c r="W18" s="172">
        <v>74</v>
      </c>
      <c r="X18" s="177">
        <f t="shared" si="6"/>
        <v>69.8</v>
      </c>
    </row>
    <row r="19" spans="1:24" ht="16.5" customHeight="1" x14ac:dyDescent="0.3">
      <c r="A19" s="54" t="s">
        <v>87</v>
      </c>
      <c r="B19" s="92">
        <v>150</v>
      </c>
      <c r="C19" s="171">
        <v>179</v>
      </c>
      <c r="D19" s="172">
        <v>148</v>
      </c>
      <c r="E19" s="173">
        <f t="shared" si="0"/>
        <v>82.7</v>
      </c>
      <c r="F19" s="174">
        <v>0</v>
      </c>
      <c r="G19" s="174">
        <v>0</v>
      </c>
      <c r="H19" s="173" t="str">
        <f t="shared" si="1"/>
        <v/>
      </c>
      <c r="I19" s="172">
        <v>1</v>
      </c>
      <c r="J19" s="172">
        <v>5</v>
      </c>
      <c r="K19" s="173">
        <f t="shared" si="2"/>
        <v>500</v>
      </c>
      <c r="L19" s="174">
        <v>0</v>
      </c>
      <c r="M19" s="174">
        <v>0</v>
      </c>
      <c r="N19" s="199" t="str">
        <f t="shared" si="3"/>
        <v/>
      </c>
      <c r="O19" s="174">
        <v>67</v>
      </c>
      <c r="P19" s="174">
        <v>41</v>
      </c>
      <c r="Q19" s="173">
        <f t="shared" si="4"/>
        <v>61.2</v>
      </c>
      <c r="R19" s="174">
        <v>131</v>
      </c>
      <c r="S19" s="172">
        <v>168</v>
      </c>
      <c r="T19" s="175">
        <v>131</v>
      </c>
      <c r="U19" s="173">
        <f t="shared" si="5"/>
        <v>78</v>
      </c>
      <c r="V19" s="172">
        <v>139</v>
      </c>
      <c r="W19" s="172">
        <v>97</v>
      </c>
      <c r="X19" s="177">
        <f t="shared" si="6"/>
        <v>69.8</v>
      </c>
    </row>
    <row r="20" spans="1:24" ht="16.5" customHeight="1" x14ac:dyDescent="0.3">
      <c r="A20" s="54" t="s">
        <v>88</v>
      </c>
      <c r="B20" s="92">
        <v>193</v>
      </c>
      <c r="C20" s="171">
        <v>299</v>
      </c>
      <c r="D20" s="172">
        <v>183</v>
      </c>
      <c r="E20" s="173">
        <f t="shared" si="0"/>
        <v>61.2</v>
      </c>
      <c r="F20" s="174">
        <v>4</v>
      </c>
      <c r="G20" s="174">
        <v>3</v>
      </c>
      <c r="H20" s="173">
        <f t="shared" si="1"/>
        <v>75</v>
      </c>
      <c r="I20" s="172">
        <v>5</v>
      </c>
      <c r="J20" s="172">
        <v>6</v>
      </c>
      <c r="K20" s="173">
        <f t="shared" si="2"/>
        <v>120</v>
      </c>
      <c r="L20" s="174">
        <v>0</v>
      </c>
      <c r="M20" s="174">
        <v>0</v>
      </c>
      <c r="N20" s="199" t="str">
        <f t="shared" si="3"/>
        <v/>
      </c>
      <c r="O20" s="174">
        <v>99</v>
      </c>
      <c r="P20" s="174">
        <v>76</v>
      </c>
      <c r="Q20" s="173">
        <f t="shared" si="4"/>
        <v>76.8</v>
      </c>
      <c r="R20" s="174">
        <v>171</v>
      </c>
      <c r="S20" s="172">
        <v>280</v>
      </c>
      <c r="T20" s="175">
        <v>163</v>
      </c>
      <c r="U20" s="173">
        <f t="shared" si="5"/>
        <v>58.2</v>
      </c>
      <c r="V20" s="172">
        <v>239</v>
      </c>
      <c r="W20" s="172">
        <v>116</v>
      </c>
      <c r="X20" s="177">
        <f t="shared" si="6"/>
        <v>48.5</v>
      </c>
    </row>
    <row r="21" spans="1:24" ht="16.5" customHeight="1" x14ac:dyDescent="0.3">
      <c r="A21" s="54" t="s">
        <v>89</v>
      </c>
      <c r="B21" s="92">
        <v>111</v>
      </c>
      <c r="C21" s="171">
        <v>172</v>
      </c>
      <c r="D21" s="172">
        <v>107</v>
      </c>
      <c r="E21" s="173">
        <f t="shared" si="0"/>
        <v>62.2</v>
      </c>
      <c r="F21" s="174">
        <v>0</v>
      </c>
      <c r="G21" s="174">
        <v>0</v>
      </c>
      <c r="H21" s="173" t="str">
        <f t="shared" si="1"/>
        <v/>
      </c>
      <c r="I21" s="172">
        <v>1</v>
      </c>
      <c r="J21" s="172">
        <v>0</v>
      </c>
      <c r="K21" s="173">
        <f t="shared" si="2"/>
        <v>0</v>
      </c>
      <c r="L21" s="174">
        <v>0</v>
      </c>
      <c r="M21" s="174">
        <v>0</v>
      </c>
      <c r="N21" s="199" t="str">
        <f t="shared" si="3"/>
        <v/>
      </c>
      <c r="O21" s="174">
        <v>161</v>
      </c>
      <c r="P21" s="174">
        <v>71</v>
      </c>
      <c r="Q21" s="173">
        <f t="shared" si="4"/>
        <v>44.1</v>
      </c>
      <c r="R21" s="174">
        <v>105</v>
      </c>
      <c r="S21" s="172">
        <v>169</v>
      </c>
      <c r="T21" s="175">
        <v>102</v>
      </c>
      <c r="U21" s="173">
        <f t="shared" si="5"/>
        <v>60.4</v>
      </c>
      <c r="V21" s="172">
        <v>139</v>
      </c>
      <c r="W21" s="172">
        <v>78</v>
      </c>
      <c r="X21" s="177">
        <f t="shared" si="6"/>
        <v>56.1</v>
      </c>
    </row>
    <row r="22" spans="1:24" ht="16.5" customHeight="1" x14ac:dyDescent="0.3">
      <c r="A22" s="54" t="s">
        <v>90</v>
      </c>
      <c r="B22" s="92">
        <v>90</v>
      </c>
      <c r="C22" s="171">
        <v>146</v>
      </c>
      <c r="D22" s="172">
        <v>88</v>
      </c>
      <c r="E22" s="173">
        <f t="shared" si="0"/>
        <v>60.3</v>
      </c>
      <c r="F22" s="174">
        <v>3</v>
      </c>
      <c r="G22" s="174">
        <v>0</v>
      </c>
      <c r="H22" s="173">
        <f t="shared" si="1"/>
        <v>0</v>
      </c>
      <c r="I22" s="172">
        <v>1</v>
      </c>
      <c r="J22" s="172">
        <v>4</v>
      </c>
      <c r="K22" s="173">
        <f t="shared" si="2"/>
        <v>400</v>
      </c>
      <c r="L22" s="174">
        <v>0</v>
      </c>
      <c r="M22" s="174">
        <v>0</v>
      </c>
      <c r="N22" s="199" t="str">
        <f t="shared" si="3"/>
        <v/>
      </c>
      <c r="O22" s="174">
        <v>50</v>
      </c>
      <c r="P22" s="174">
        <v>33</v>
      </c>
      <c r="Q22" s="173">
        <f t="shared" si="4"/>
        <v>66</v>
      </c>
      <c r="R22" s="174">
        <v>82</v>
      </c>
      <c r="S22" s="172">
        <v>136</v>
      </c>
      <c r="T22" s="175">
        <v>80</v>
      </c>
      <c r="U22" s="173">
        <f t="shared" si="5"/>
        <v>58.8</v>
      </c>
      <c r="V22" s="172">
        <v>109</v>
      </c>
      <c r="W22" s="172">
        <v>72</v>
      </c>
      <c r="X22" s="177">
        <f t="shared" si="6"/>
        <v>66.099999999999994</v>
      </c>
    </row>
    <row r="23" spans="1:24" ht="16.5" customHeight="1" x14ac:dyDescent="0.3">
      <c r="A23" s="54" t="s">
        <v>91</v>
      </c>
      <c r="B23" s="92">
        <v>170</v>
      </c>
      <c r="C23" s="171">
        <v>226</v>
      </c>
      <c r="D23" s="172">
        <v>164</v>
      </c>
      <c r="E23" s="173">
        <f t="shared" si="0"/>
        <v>72.599999999999994</v>
      </c>
      <c r="F23" s="174">
        <v>7</v>
      </c>
      <c r="G23" s="174">
        <v>4</v>
      </c>
      <c r="H23" s="173">
        <f t="shared" si="1"/>
        <v>57.1</v>
      </c>
      <c r="I23" s="172">
        <v>6</v>
      </c>
      <c r="J23" s="172">
        <v>0</v>
      </c>
      <c r="K23" s="173">
        <f t="shared" si="2"/>
        <v>0</v>
      </c>
      <c r="L23" s="174">
        <v>0</v>
      </c>
      <c r="M23" s="174">
        <v>0</v>
      </c>
      <c r="N23" s="199" t="str">
        <f t="shared" si="3"/>
        <v/>
      </c>
      <c r="O23" s="174">
        <v>79</v>
      </c>
      <c r="P23" s="174">
        <v>73</v>
      </c>
      <c r="Q23" s="173">
        <f t="shared" si="4"/>
        <v>92.4</v>
      </c>
      <c r="R23" s="174">
        <v>160</v>
      </c>
      <c r="S23" s="172">
        <v>215</v>
      </c>
      <c r="T23" s="175">
        <v>155</v>
      </c>
      <c r="U23" s="173">
        <f t="shared" si="5"/>
        <v>72.099999999999994</v>
      </c>
      <c r="V23" s="172">
        <v>191</v>
      </c>
      <c r="W23" s="172">
        <v>132</v>
      </c>
      <c r="X23" s="177">
        <f t="shared" si="6"/>
        <v>69.099999999999994</v>
      </c>
    </row>
    <row r="24" spans="1:24" ht="16.5" customHeight="1" x14ac:dyDescent="0.3">
      <c r="A24" s="54" t="s">
        <v>92</v>
      </c>
      <c r="B24" s="92">
        <v>121</v>
      </c>
      <c r="C24" s="171">
        <v>200</v>
      </c>
      <c r="D24" s="172">
        <v>117</v>
      </c>
      <c r="E24" s="173">
        <f t="shared" si="0"/>
        <v>58.5</v>
      </c>
      <c r="F24" s="174">
        <v>4</v>
      </c>
      <c r="G24" s="174">
        <v>2</v>
      </c>
      <c r="H24" s="173">
        <f t="shared" si="1"/>
        <v>50</v>
      </c>
      <c r="I24" s="172">
        <v>8</v>
      </c>
      <c r="J24" s="172">
        <v>2</v>
      </c>
      <c r="K24" s="173">
        <f t="shared" si="2"/>
        <v>25</v>
      </c>
      <c r="L24" s="174">
        <v>0</v>
      </c>
      <c r="M24" s="174">
        <v>0</v>
      </c>
      <c r="N24" s="199" t="str">
        <f t="shared" si="3"/>
        <v/>
      </c>
      <c r="O24" s="174">
        <v>107</v>
      </c>
      <c r="P24" s="174">
        <v>64</v>
      </c>
      <c r="Q24" s="173">
        <f t="shared" si="4"/>
        <v>59.8</v>
      </c>
      <c r="R24" s="174">
        <v>110</v>
      </c>
      <c r="S24" s="172">
        <v>186</v>
      </c>
      <c r="T24" s="175">
        <v>108</v>
      </c>
      <c r="U24" s="173">
        <f t="shared" si="5"/>
        <v>58.1</v>
      </c>
      <c r="V24" s="172">
        <v>150</v>
      </c>
      <c r="W24" s="172">
        <v>92</v>
      </c>
      <c r="X24" s="177">
        <f t="shared" si="6"/>
        <v>61.3</v>
      </c>
    </row>
    <row r="25" spans="1:24" ht="16.5" customHeight="1" x14ac:dyDescent="0.3">
      <c r="A25" s="54" t="s">
        <v>93</v>
      </c>
      <c r="B25" s="92">
        <v>105</v>
      </c>
      <c r="C25" s="171">
        <v>177</v>
      </c>
      <c r="D25" s="172">
        <v>102</v>
      </c>
      <c r="E25" s="173">
        <f t="shared" si="0"/>
        <v>57.6</v>
      </c>
      <c r="F25" s="174">
        <v>4</v>
      </c>
      <c r="G25" s="174">
        <v>1</v>
      </c>
      <c r="H25" s="173">
        <f t="shared" si="1"/>
        <v>25</v>
      </c>
      <c r="I25" s="172">
        <v>0</v>
      </c>
      <c r="J25" s="172">
        <v>0</v>
      </c>
      <c r="K25" s="173" t="str">
        <f t="shared" si="2"/>
        <v/>
      </c>
      <c r="L25" s="174">
        <v>0</v>
      </c>
      <c r="M25" s="174">
        <v>1</v>
      </c>
      <c r="N25" s="199" t="str">
        <f t="shared" si="3"/>
        <v/>
      </c>
      <c r="O25" s="174">
        <v>133</v>
      </c>
      <c r="P25" s="174">
        <v>53</v>
      </c>
      <c r="Q25" s="173">
        <f t="shared" si="4"/>
        <v>39.799999999999997</v>
      </c>
      <c r="R25" s="174">
        <v>86</v>
      </c>
      <c r="S25" s="172">
        <v>164</v>
      </c>
      <c r="T25" s="175">
        <v>84</v>
      </c>
      <c r="U25" s="173">
        <f t="shared" si="5"/>
        <v>51.2</v>
      </c>
      <c r="V25" s="172">
        <v>143</v>
      </c>
      <c r="W25" s="172">
        <v>72</v>
      </c>
      <c r="X25" s="177">
        <f t="shared" si="6"/>
        <v>50.3</v>
      </c>
    </row>
    <row r="26" spans="1:24" ht="16.5" customHeight="1" x14ac:dyDescent="0.3">
      <c r="A26" s="54" t="s">
        <v>94</v>
      </c>
      <c r="B26" s="92">
        <v>148</v>
      </c>
      <c r="C26" s="171">
        <v>186</v>
      </c>
      <c r="D26" s="172">
        <v>145</v>
      </c>
      <c r="E26" s="173">
        <f t="shared" si="0"/>
        <v>78</v>
      </c>
      <c r="F26" s="174">
        <v>1</v>
      </c>
      <c r="G26" s="174">
        <v>3</v>
      </c>
      <c r="H26" s="173">
        <f t="shared" si="1"/>
        <v>300</v>
      </c>
      <c r="I26" s="172">
        <v>6</v>
      </c>
      <c r="J26" s="172">
        <v>5</v>
      </c>
      <c r="K26" s="173">
        <f t="shared" si="2"/>
        <v>83.3</v>
      </c>
      <c r="L26" s="174">
        <v>0</v>
      </c>
      <c r="M26" s="174">
        <v>1</v>
      </c>
      <c r="N26" s="199" t="str">
        <f t="shared" si="3"/>
        <v/>
      </c>
      <c r="O26" s="174">
        <v>177</v>
      </c>
      <c r="P26" s="174">
        <v>138</v>
      </c>
      <c r="Q26" s="173">
        <f t="shared" si="4"/>
        <v>78</v>
      </c>
      <c r="R26" s="174">
        <v>136</v>
      </c>
      <c r="S26" s="172">
        <v>179</v>
      </c>
      <c r="T26" s="175">
        <v>135</v>
      </c>
      <c r="U26" s="173">
        <f t="shared" si="5"/>
        <v>75.400000000000006</v>
      </c>
      <c r="V26" s="172">
        <v>159</v>
      </c>
      <c r="W26" s="172">
        <v>125</v>
      </c>
      <c r="X26" s="177">
        <f t="shared" si="6"/>
        <v>78.599999999999994</v>
      </c>
    </row>
    <row r="27" spans="1:24" ht="16.5" customHeight="1" x14ac:dyDescent="0.3">
      <c r="A27" s="54" t="s">
        <v>95</v>
      </c>
      <c r="B27" s="92">
        <v>164</v>
      </c>
      <c r="C27" s="171">
        <v>357</v>
      </c>
      <c r="D27" s="172">
        <v>155</v>
      </c>
      <c r="E27" s="173">
        <f t="shared" si="0"/>
        <v>43.4</v>
      </c>
      <c r="F27" s="174">
        <v>5</v>
      </c>
      <c r="G27" s="174">
        <v>4</v>
      </c>
      <c r="H27" s="173">
        <f t="shared" si="1"/>
        <v>80</v>
      </c>
      <c r="I27" s="172">
        <v>7</v>
      </c>
      <c r="J27" s="172">
        <v>3</v>
      </c>
      <c r="K27" s="173">
        <f t="shared" si="2"/>
        <v>42.9</v>
      </c>
      <c r="L27" s="174">
        <v>0</v>
      </c>
      <c r="M27" s="174">
        <v>0</v>
      </c>
      <c r="N27" s="199" t="str">
        <f t="shared" si="3"/>
        <v/>
      </c>
      <c r="O27" s="174">
        <v>184</v>
      </c>
      <c r="P27" s="174">
        <v>89</v>
      </c>
      <c r="Q27" s="173">
        <f t="shared" si="4"/>
        <v>48.4</v>
      </c>
      <c r="R27" s="174">
        <v>136</v>
      </c>
      <c r="S27" s="172">
        <v>325</v>
      </c>
      <c r="T27" s="175">
        <v>127</v>
      </c>
      <c r="U27" s="173">
        <f t="shared" si="5"/>
        <v>39.1</v>
      </c>
      <c r="V27" s="172">
        <v>270</v>
      </c>
      <c r="W27" s="172">
        <v>103</v>
      </c>
      <c r="X27" s="177">
        <f t="shared" si="6"/>
        <v>38.1</v>
      </c>
    </row>
    <row r="28" spans="1:24" ht="16.5" customHeight="1" x14ac:dyDescent="0.3">
      <c r="A28" s="54" t="s">
        <v>96</v>
      </c>
      <c r="B28" s="92">
        <v>588</v>
      </c>
      <c r="C28" s="171">
        <v>1014</v>
      </c>
      <c r="D28" s="172">
        <v>535</v>
      </c>
      <c r="E28" s="173">
        <f t="shared" si="0"/>
        <v>52.8</v>
      </c>
      <c r="F28" s="174">
        <v>30</v>
      </c>
      <c r="G28" s="174">
        <v>23</v>
      </c>
      <c r="H28" s="173">
        <f t="shared" si="1"/>
        <v>76.7</v>
      </c>
      <c r="I28" s="172">
        <v>7</v>
      </c>
      <c r="J28" s="172">
        <v>4</v>
      </c>
      <c r="K28" s="173">
        <f t="shared" si="2"/>
        <v>57.1</v>
      </c>
      <c r="L28" s="174">
        <v>2</v>
      </c>
      <c r="M28" s="174">
        <v>0</v>
      </c>
      <c r="N28" s="199">
        <f t="shared" si="3"/>
        <v>0</v>
      </c>
      <c r="O28" s="174">
        <v>364</v>
      </c>
      <c r="P28" s="174">
        <v>225</v>
      </c>
      <c r="Q28" s="173">
        <f t="shared" si="4"/>
        <v>61.8</v>
      </c>
      <c r="R28" s="174">
        <v>456</v>
      </c>
      <c r="S28" s="172">
        <v>877</v>
      </c>
      <c r="T28" s="175">
        <v>418</v>
      </c>
      <c r="U28" s="173">
        <f t="shared" si="5"/>
        <v>47.7</v>
      </c>
      <c r="V28" s="172">
        <v>712</v>
      </c>
      <c r="W28" s="172">
        <v>333</v>
      </c>
      <c r="X28" s="177">
        <f t="shared" si="6"/>
        <v>46.8</v>
      </c>
    </row>
    <row r="29" spans="1:24" ht="41.25" customHeight="1" x14ac:dyDescent="0.3">
      <c r="A29" s="200"/>
      <c r="B29" s="264" t="s">
        <v>102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01"/>
      <c r="P29" s="201"/>
      <c r="Q29" s="201"/>
      <c r="R29" s="201"/>
      <c r="S29" s="201"/>
      <c r="T29" s="201"/>
      <c r="U29" s="201"/>
      <c r="V29" s="201"/>
      <c r="W29" s="201"/>
      <c r="X29" s="201"/>
    </row>
  </sheetData>
  <mergeCells count="12">
    <mergeCell ref="B29:N29"/>
    <mergeCell ref="A3:A6"/>
    <mergeCell ref="C3:E5"/>
    <mergeCell ref="F3:H5"/>
    <mergeCell ref="I3:K5"/>
    <mergeCell ref="L3:N5"/>
    <mergeCell ref="B1:N1"/>
    <mergeCell ref="O3:Q5"/>
    <mergeCell ref="R3:R5"/>
    <mergeCell ref="S3:U5"/>
    <mergeCell ref="V3:X5"/>
    <mergeCell ref="B3:B5"/>
  </mergeCells>
  <phoneticPr fontId="87" type="noConversion"/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view="pageBreakPreview" zoomScale="75" zoomScaleNormal="75" zoomScaleSheetLayoutView="75" workbookViewId="0">
      <selection activeCell="B18" sqref="B18:B20"/>
    </sheetView>
  </sheetViews>
  <sheetFormatPr defaultColWidth="69.6640625" defaultRowHeight="13.2" x14ac:dyDescent="0.25"/>
  <cols>
    <col min="1" max="1" width="69.6640625" style="2" customWidth="1"/>
    <col min="2" max="4" width="23.33203125" style="21" customWidth="1"/>
    <col min="5" max="255" width="8" style="2" customWidth="1"/>
    <col min="256" max="16384" width="69.6640625" style="2"/>
  </cols>
  <sheetData>
    <row r="1" spans="1:11" ht="23.25" customHeight="1" x14ac:dyDescent="0.25">
      <c r="A1" s="253" t="s">
        <v>73</v>
      </c>
      <c r="B1" s="253"/>
      <c r="C1" s="253"/>
      <c r="D1" s="253"/>
      <c r="E1" s="99"/>
      <c r="F1" s="99"/>
      <c r="G1" s="99"/>
      <c r="H1" s="99"/>
    </row>
    <row r="2" spans="1:11" s="3" customFormat="1" ht="25.5" customHeight="1" x14ac:dyDescent="0.3">
      <c r="A2" s="253" t="s">
        <v>26</v>
      </c>
      <c r="B2" s="253"/>
      <c r="C2" s="253"/>
      <c r="D2" s="253"/>
      <c r="E2" s="99"/>
      <c r="F2" s="99"/>
      <c r="G2" s="99"/>
      <c r="H2" s="99"/>
    </row>
    <row r="3" spans="1:11" s="3" customFormat="1" ht="23.25" customHeight="1" x14ac:dyDescent="0.25">
      <c r="A3" s="339" t="s">
        <v>121</v>
      </c>
      <c r="B3" s="339"/>
      <c r="C3" s="339"/>
      <c r="D3" s="339"/>
      <c r="E3" s="2"/>
      <c r="F3" s="2"/>
      <c r="G3" s="2"/>
      <c r="H3" s="2"/>
    </row>
    <row r="4" spans="1:11" s="3" customFormat="1" ht="23.25" customHeight="1" x14ac:dyDescent="0.3">
      <c r="A4" s="112"/>
      <c r="B4" s="113"/>
      <c r="C4" s="113"/>
      <c r="D4" s="114" t="s">
        <v>66</v>
      </c>
    </row>
    <row r="5" spans="1:11" s="96" customFormat="1" ht="21" customHeight="1" x14ac:dyDescent="0.3">
      <c r="A5" s="333" t="s">
        <v>0</v>
      </c>
      <c r="B5" s="335" t="s">
        <v>3</v>
      </c>
      <c r="C5" s="337" t="s">
        <v>28</v>
      </c>
      <c r="D5" s="338"/>
      <c r="E5" s="3"/>
      <c r="F5" s="3"/>
      <c r="G5" s="3"/>
      <c r="H5" s="3"/>
    </row>
    <row r="6" spans="1:11" s="96" customFormat="1" ht="27.75" customHeight="1" x14ac:dyDescent="0.3">
      <c r="A6" s="334"/>
      <c r="B6" s="336"/>
      <c r="C6" s="95" t="s">
        <v>29</v>
      </c>
      <c r="D6" s="116" t="s">
        <v>30</v>
      </c>
      <c r="E6" s="3"/>
      <c r="F6" s="3"/>
      <c r="G6" s="3"/>
      <c r="H6" s="3"/>
    </row>
    <row r="7" spans="1:11" s="3" customFormat="1" ht="14.25" customHeight="1" x14ac:dyDescent="0.3">
      <c r="A7" s="6" t="s">
        <v>4</v>
      </c>
      <c r="B7" s="7">
        <v>1</v>
      </c>
      <c r="C7" s="7">
        <v>2</v>
      </c>
      <c r="D7" s="7">
        <v>3</v>
      </c>
      <c r="E7" s="96"/>
      <c r="F7" s="96"/>
      <c r="G7" s="96"/>
      <c r="H7" s="96"/>
      <c r="I7" s="97"/>
      <c r="K7" s="97"/>
    </row>
    <row r="8" spans="1:11" s="3" customFormat="1" ht="42.75" customHeight="1" x14ac:dyDescent="0.3">
      <c r="A8" s="9" t="s">
        <v>60</v>
      </c>
      <c r="B8" s="139">
        <f>C8+D8</f>
        <v>12928</v>
      </c>
      <c r="C8" s="139">
        <f>'12'!B7</f>
        <v>7047</v>
      </c>
      <c r="D8" s="139">
        <f>'13'!B7</f>
        <v>5881</v>
      </c>
      <c r="E8" s="96"/>
      <c r="F8" s="96"/>
      <c r="G8" s="96"/>
      <c r="H8" s="96"/>
    </row>
    <row r="9" spans="1:11" s="57" customFormat="1" ht="42.75" customHeight="1" x14ac:dyDescent="0.3">
      <c r="A9" s="9" t="s">
        <v>61</v>
      </c>
      <c r="B9" s="139">
        <f t="shared" ref="B9:B13" si="0">C9+D9</f>
        <v>12509</v>
      </c>
      <c r="C9" s="140">
        <f>'12'!C7</f>
        <v>6798</v>
      </c>
      <c r="D9" s="139">
        <f>'13'!C7</f>
        <v>5711</v>
      </c>
      <c r="E9" s="3"/>
      <c r="F9" s="3"/>
      <c r="G9" s="3"/>
      <c r="H9" s="3"/>
    </row>
    <row r="10" spans="1:11" s="3" customFormat="1" ht="42" customHeight="1" x14ac:dyDescent="0.3">
      <c r="A10" s="12" t="s">
        <v>62</v>
      </c>
      <c r="B10" s="139">
        <f t="shared" si="0"/>
        <v>870</v>
      </c>
      <c r="C10" s="140">
        <f>'12'!D7</f>
        <v>413</v>
      </c>
      <c r="D10" s="139">
        <f>'13'!D7</f>
        <v>457</v>
      </c>
    </row>
    <row r="11" spans="1:11" s="3" customFormat="1" ht="32.25" customHeight="1" x14ac:dyDescent="0.3">
      <c r="A11" s="13" t="s">
        <v>53</v>
      </c>
      <c r="B11" s="139">
        <f t="shared" si="0"/>
        <v>635</v>
      </c>
      <c r="C11" s="140">
        <f>'12'!F7</f>
        <v>205</v>
      </c>
      <c r="D11" s="139">
        <f>'13'!E7</f>
        <v>430</v>
      </c>
      <c r="G11" s="98"/>
    </row>
    <row r="12" spans="1:11" s="3" customFormat="1" ht="56.25" customHeight="1" x14ac:dyDescent="0.3">
      <c r="A12" s="13" t="s">
        <v>63</v>
      </c>
      <c r="B12" s="139">
        <f t="shared" si="0"/>
        <v>139</v>
      </c>
      <c r="C12" s="140">
        <f>'12'!G7</f>
        <v>46</v>
      </c>
      <c r="D12" s="139">
        <f>'13'!G7</f>
        <v>93</v>
      </c>
    </row>
    <row r="13" spans="1:11" s="3" customFormat="1" ht="54.75" customHeight="1" x14ac:dyDescent="0.3">
      <c r="A13" s="13" t="s">
        <v>55</v>
      </c>
      <c r="B13" s="139">
        <f t="shared" si="0"/>
        <v>8480</v>
      </c>
      <c r="C13" s="140">
        <f>'12'!H7</f>
        <v>4485</v>
      </c>
      <c r="D13" s="139">
        <f>'13'!H7</f>
        <v>3995</v>
      </c>
      <c r="E13" s="98"/>
    </row>
    <row r="14" spans="1:11" s="3" customFormat="1" ht="22.95" customHeight="1" x14ac:dyDescent="0.3">
      <c r="A14" s="329" t="s">
        <v>108</v>
      </c>
      <c r="B14" s="330"/>
      <c r="C14" s="330"/>
      <c r="D14" s="330"/>
      <c r="E14" s="98"/>
    </row>
    <row r="15" spans="1:11" ht="25.5" customHeight="1" x14ac:dyDescent="0.25">
      <c r="A15" s="331"/>
      <c r="B15" s="332"/>
      <c r="C15" s="332"/>
      <c r="D15" s="332"/>
      <c r="E15" s="98"/>
      <c r="F15" s="3"/>
      <c r="G15" s="3"/>
      <c r="H15" s="3"/>
    </row>
    <row r="16" spans="1:11" ht="21" customHeight="1" x14ac:dyDescent="0.25">
      <c r="A16" s="333" t="s">
        <v>0</v>
      </c>
      <c r="B16" s="335" t="s">
        <v>3</v>
      </c>
      <c r="C16" s="337" t="s">
        <v>28</v>
      </c>
      <c r="D16" s="338"/>
      <c r="E16" s="3"/>
      <c r="F16" s="3"/>
      <c r="G16" s="3"/>
      <c r="H16" s="3"/>
    </row>
    <row r="17" spans="1:4" ht="27" customHeight="1" x14ac:dyDescent="0.25">
      <c r="A17" s="334"/>
      <c r="B17" s="336"/>
      <c r="C17" s="95" t="s">
        <v>29</v>
      </c>
      <c r="D17" s="116" t="s">
        <v>30</v>
      </c>
    </row>
    <row r="18" spans="1:4" ht="30" customHeight="1" x14ac:dyDescent="0.25">
      <c r="A18" s="100" t="s">
        <v>60</v>
      </c>
      <c r="B18" s="141">
        <f t="shared" ref="B18:B20" si="1">C18+D18</f>
        <v>10628</v>
      </c>
      <c r="C18" s="141">
        <f>'12'!I7</f>
        <v>5770</v>
      </c>
      <c r="D18" s="141">
        <f>'13'!I7</f>
        <v>4858</v>
      </c>
    </row>
    <row r="19" spans="1:4" ht="27" customHeight="1" x14ac:dyDescent="0.25">
      <c r="A19" s="115" t="s">
        <v>61</v>
      </c>
      <c r="B19" s="141">
        <f t="shared" si="1"/>
        <v>10393</v>
      </c>
      <c r="C19" s="141">
        <f>'12'!J7</f>
        <v>5626</v>
      </c>
      <c r="D19" s="141">
        <f>'13'!J7</f>
        <v>4767</v>
      </c>
    </row>
    <row r="20" spans="1:4" ht="27" customHeight="1" x14ac:dyDescent="0.25">
      <c r="A20" s="115" t="s">
        <v>59</v>
      </c>
      <c r="B20" s="141">
        <f t="shared" si="1"/>
        <v>8977</v>
      </c>
      <c r="C20" s="141">
        <f>'12'!K7</f>
        <v>4696</v>
      </c>
      <c r="D20" s="141">
        <f>'13'!K7</f>
        <v>4281</v>
      </c>
    </row>
    <row r="21" spans="1:4" x14ac:dyDescent="0.25">
      <c r="B21" s="22"/>
      <c r="C21" s="22"/>
      <c r="D21" s="22"/>
    </row>
    <row r="22" spans="1:4" x14ac:dyDescent="0.25">
      <c r="D22" s="22"/>
    </row>
  </sheetData>
  <mergeCells count="10">
    <mergeCell ref="A14:D15"/>
    <mergeCell ref="A16:A17"/>
    <mergeCell ref="B16:B17"/>
    <mergeCell ref="C16:D16"/>
    <mergeCell ref="A1:D1"/>
    <mergeCell ref="A3:D3"/>
    <mergeCell ref="A5:A6"/>
    <mergeCell ref="B5:B6"/>
    <mergeCell ref="C5:D5"/>
    <mergeCell ref="A2:D2"/>
  </mergeCells>
  <phoneticPr fontId="87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view="pageBreakPreview" zoomScale="90" zoomScaleNormal="85" zoomScaleSheetLayoutView="90" workbookViewId="0">
      <selection activeCell="B7" sqref="B7"/>
    </sheetView>
  </sheetViews>
  <sheetFormatPr defaultColWidth="9.109375" defaultRowHeight="15.6" x14ac:dyDescent="0.3"/>
  <cols>
    <col min="1" max="1" width="18" style="56" customWidth="1"/>
    <col min="2" max="2" width="11.109375" style="56" customWidth="1"/>
    <col min="3" max="3" width="12.44140625" style="55" customWidth="1"/>
    <col min="4" max="4" width="10.44140625" style="55" customWidth="1"/>
    <col min="5" max="5" width="11.6640625" style="55" customWidth="1"/>
    <col min="6" max="6" width="10.109375" style="55" customWidth="1"/>
    <col min="7" max="7" width="16.88671875" style="55" customWidth="1"/>
    <col min="8" max="8" width="17.44140625" style="55" customWidth="1"/>
    <col min="9" max="9" width="11.33203125" style="55" customWidth="1"/>
    <col min="10" max="10" width="11.5546875" style="55" customWidth="1"/>
    <col min="11" max="11" width="11.88671875" style="55" customWidth="1"/>
    <col min="12" max="16384" width="9.109375" style="55"/>
  </cols>
  <sheetData>
    <row r="1" spans="1:11" s="53" customFormat="1" ht="46.2" customHeight="1" x14ac:dyDescent="0.25">
      <c r="A1" s="341" t="s">
        <v>122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s="53" customFormat="1" ht="11.4" customHeight="1" x14ac:dyDescent="0.3">
      <c r="C2" s="120"/>
      <c r="D2" s="120"/>
      <c r="E2" s="120"/>
      <c r="G2" s="120"/>
      <c r="H2" s="120"/>
      <c r="I2" s="120"/>
      <c r="J2" s="77"/>
      <c r="K2" s="53" t="s">
        <v>31</v>
      </c>
    </row>
    <row r="3" spans="1:11" s="121" customFormat="1" ht="21.75" customHeight="1" x14ac:dyDescent="0.25">
      <c r="A3" s="342"/>
      <c r="B3" s="340" t="s">
        <v>7</v>
      </c>
      <c r="C3" s="340" t="s">
        <v>19</v>
      </c>
      <c r="D3" s="340" t="s">
        <v>39</v>
      </c>
      <c r="E3" s="340" t="s">
        <v>32</v>
      </c>
      <c r="F3" s="340" t="s">
        <v>33</v>
      </c>
      <c r="G3" s="340" t="s">
        <v>20</v>
      </c>
      <c r="H3" s="340" t="s">
        <v>10</v>
      </c>
      <c r="I3" s="340" t="s">
        <v>15</v>
      </c>
      <c r="J3" s="344" t="s">
        <v>34</v>
      </c>
      <c r="K3" s="340" t="s">
        <v>16</v>
      </c>
    </row>
    <row r="4" spans="1:11" s="122" customFormat="1" ht="9" customHeight="1" x14ac:dyDescent="0.25">
      <c r="A4" s="343"/>
      <c r="B4" s="340"/>
      <c r="C4" s="340"/>
      <c r="D4" s="340"/>
      <c r="E4" s="340"/>
      <c r="F4" s="340"/>
      <c r="G4" s="340"/>
      <c r="H4" s="340"/>
      <c r="I4" s="340"/>
      <c r="J4" s="344"/>
      <c r="K4" s="340"/>
    </row>
    <row r="5" spans="1:11" s="122" customFormat="1" ht="43.2" customHeight="1" x14ac:dyDescent="0.25">
      <c r="A5" s="343"/>
      <c r="B5" s="340"/>
      <c r="C5" s="340"/>
      <c r="D5" s="340"/>
      <c r="E5" s="340"/>
      <c r="F5" s="340"/>
      <c r="G5" s="340"/>
      <c r="H5" s="340"/>
      <c r="I5" s="340"/>
      <c r="J5" s="344"/>
      <c r="K5" s="340"/>
    </row>
    <row r="6" spans="1:11" s="111" customFormat="1" ht="9" customHeight="1" x14ac:dyDescent="0.3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 x14ac:dyDescent="0.3">
      <c r="A7" s="123" t="s">
        <v>76</v>
      </c>
      <c r="B7" s="94">
        <f>SUM(B8:B27)</f>
        <v>7047</v>
      </c>
      <c r="C7" s="94">
        <f t="shared" ref="C7:K7" si="0">SUM(C8:C27)</f>
        <v>6798</v>
      </c>
      <c r="D7" s="94">
        <f t="shared" si="0"/>
        <v>413</v>
      </c>
      <c r="E7" s="94">
        <f t="shared" si="0"/>
        <v>376</v>
      </c>
      <c r="F7" s="94">
        <f t="shared" si="0"/>
        <v>205</v>
      </c>
      <c r="G7" s="94">
        <f t="shared" si="0"/>
        <v>46</v>
      </c>
      <c r="H7" s="94">
        <f t="shared" si="0"/>
        <v>4485</v>
      </c>
      <c r="I7" s="94">
        <f t="shared" si="0"/>
        <v>5770</v>
      </c>
      <c r="J7" s="94">
        <f t="shared" si="0"/>
        <v>5626</v>
      </c>
      <c r="K7" s="94">
        <f t="shared" si="0"/>
        <v>4696</v>
      </c>
    </row>
    <row r="8" spans="1:11" ht="15" customHeight="1" x14ac:dyDescent="0.3">
      <c r="A8" s="54" t="s">
        <v>77</v>
      </c>
      <c r="B8" s="92">
        <v>290</v>
      </c>
      <c r="C8" s="91">
        <v>288</v>
      </c>
      <c r="D8" s="93">
        <v>16</v>
      </c>
      <c r="E8" s="91">
        <v>16</v>
      </c>
      <c r="F8" s="91">
        <v>14</v>
      </c>
      <c r="G8" s="93">
        <v>0</v>
      </c>
      <c r="H8" s="93">
        <v>188</v>
      </c>
      <c r="I8" s="93">
        <v>247</v>
      </c>
      <c r="J8" s="91">
        <v>246</v>
      </c>
      <c r="K8" s="91">
        <v>221</v>
      </c>
    </row>
    <row r="9" spans="1:11" ht="15" customHeight="1" x14ac:dyDescent="0.3">
      <c r="A9" s="54" t="s">
        <v>78</v>
      </c>
      <c r="B9" s="92">
        <v>332</v>
      </c>
      <c r="C9" s="91">
        <v>314</v>
      </c>
      <c r="D9" s="93">
        <v>35</v>
      </c>
      <c r="E9" s="91">
        <v>24</v>
      </c>
      <c r="F9" s="91">
        <v>30</v>
      </c>
      <c r="G9" s="93">
        <v>13</v>
      </c>
      <c r="H9" s="93">
        <v>286</v>
      </c>
      <c r="I9" s="93">
        <v>269</v>
      </c>
      <c r="J9" s="91">
        <v>263</v>
      </c>
      <c r="K9" s="91">
        <v>212</v>
      </c>
    </row>
    <row r="10" spans="1:11" ht="15" customHeight="1" x14ac:dyDescent="0.3">
      <c r="A10" s="54" t="s">
        <v>79</v>
      </c>
      <c r="B10" s="92">
        <v>150</v>
      </c>
      <c r="C10" s="91">
        <v>144</v>
      </c>
      <c r="D10" s="93">
        <v>9</v>
      </c>
      <c r="E10" s="91">
        <v>7</v>
      </c>
      <c r="F10" s="91">
        <v>4</v>
      </c>
      <c r="G10" s="93">
        <v>0</v>
      </c>
      <c r="H10" s="93">
        <v>128</v>
      </c>
      <c r="I10" s="93">
        <v>116</v>
      </c>
      <c r="J10" s="91">
        <v>112</v>
      </c>
      <c r="K10" s="91">
        <v>78</v>
      </c>
    </row>
    <row r="11" spans="1:11" ht="15" customHeight="1" x14ac:dyDescent="0.3">
      <c r="A11" s="54" t="s">
        <v>80</v>
      </c>
      <c r="B11" s="92">
        <v>202</v>
      </c>
      <c r="C11" s="91">
        <v>196</v>
      </c>
      <c r="D11" s="93">
        <v>16</v>
      </c>
      <c r="E11" s="91">
        <v>15</v>
      </c>
      <c r="F11" s="91">
        <v>1</v>
      </c>
      <c r="G11" s="93">
        <v>0</v>
      </c>
      <c r="H11" s="93">
        <v>139</v>
      </c>
      <c r="I11" s="93">
        <v>172</v>
      </c>
      <c r="J11" s="91">
        <v>167</v>
      </c>
      <c r="K11" s="91">
        <v>130</v>
      </c>
    </row>
    <row r="12" spans="1:11" ht="15" customHeight="1" x14ac:dyDescent="0.3">
      <c r="A12" s="54" t="s">
        <v>81</v>
      </c>
      <c r="B12" s="92">
        <v>175</v>
      </c>
      <c r="C12" s="91">
        <v>175</v>
      </c>
      <c r="D12" s="93">
        <v>11</v>
      </c>
      <c r="E12" s="91">
        <v>11</v>
      </c>
      <c r="F12" s="91">
        <v>13</v>
      </c>
      <c r="G12" s="93">
        <v>0</v>
      </c>
      <c r="H12" s="93">
        <v>144</v>
      </c>
      <c r="I12" s="93">
        <v>154</v>
      </c>
      <c r="J12" s="91">
        <v>154</v>
      </c>
      <c r="K12" s="91">
        <v>135</v>
      </c>
    </row>
    <row r="13" spans="1:11" ht="15" customHeight="1" x14ac:dyDescent="0.3">
      <c r="A13" s="54" t="s">
        <v>82</v>
      </c>
      <c r="B13" s="92">
        <v>135</v>
      </c>
      <c r="C13" s="91">
        <v>128</v>
      </c>
      <c r="D13" s="93">
        <v>6</v>
      </c>
      <c r="E13" s="91">
        <v>5</v>
      </c>
      <c r="F13" s="91">
        <v>2</v>
      </c>
      <c r="G13" s="93">
        <v>0</v>
      </c>
      <c r="H13" s="93">
        <v>82</v>
      </c>
      <c r="I13" s="93">
        <v>123</v>
      </c>
      <c r="J13" s="91">
        <v>117</v>
      </c>
      <c r="K13" s="91">
        <v>95</v>
      </c>
    </row>
    <row r="14" spans="1:11" ht="15" customHeight="1" x14ac:dyDescent="0.3">
      <c r="A14" s="54" t="s">
        <v>83</v>
      </c>
      <c r="B14" s="92">
        <v>625</v>
      </c>
      <c r="C14" s="91">
        <v>624</v>
      </c>
      <c r="D14" s="93">
        <v>21</v>
      </c>
      <c r="E14" s="91">
        <v>21</v>
      </c>
      <c r="F14" s="91">
        <v>9</v>
      </c>
      <c r="G14" s="93">
        <v>0</v>
      </c>
      <c r="H14" s="93">
        <v>245</v>
      </c>
      <c r="I14" s="93">
        <v>550</v>
      </c>
      <c r="J14" s="91">
        <v>550</v>
      </c>
      <c r="K14" s="91">
        <v>454</v>
      </c>
    </row>
    <row r="15" spans="1:11" ht="15" customHeight="1" x14ac:dyDescent="0.3">
      <c r="A15" s="54" t="s">
        <v>84</v>
      </c>
      <c r="B15" s="92">
        <v>335</v>
      </c>
      <c r="C15" s="91">
        <v>334</v>
      </c>
      <c r="D15" s="93">
        <v>23</v>
      </c>
      <c r="E15" s="91">
        <v>23</v>
      </c>
      <c r="F15" s="91">
        <v>14</v>
      </c>
      <c r="G15" s="93">
        <v>0</v>
      </c>
      <c r="H15" s="93">
        <v>222</v>
      </c>
      <c r="I15" s="93">
        <v>280</v>
      </c>
      <c r="J15" s="91">
        <v>279</v>
      </c>
      <c r="K15" s="91">
        <v>251</v>
      </c>
    </row>
    <row r="16" spans="1:11" ht="15" customHeight="1" x14ac:dyDescent="0.3">
      <c r="A16" s="54" t="s">
        <v>85</v>
      </c>
      <c r="B16" s="92">
        <v>193</v>
      </c>
      <c r="C16" s="91">
        <v>189</v>
      </c>
      <c r="D16" s="93">
        <v>9</v>
      </c>
      <c r="E16" s="91">
        <v>9</v>
      </c>
      <c r="F16" s="91">
        <v>16</v>
      </c>
      <c r="G16" s="93">
        <v>0</v>
      </c>
      <c r="H16" s="93">
        <v>162</v>
      </c>
      <c r="I16" s="93">
        <v>173</v>
      </c>
      <c r="J16" s="91">
        <v>170</v>
      </c>
      <c r="K16" s="91">
        <v>147</v>
      </c>
    </row>
    <row r="17" spans="1:11" ht="15" customHeight="1" x14ac:dyDescent="0.3">
      <c r="A17" s="54" t="s">
        <v>86</v>
      </c>
      <c r="B17" s="92">
        <v>133</v>
      </c>
      <c r="C17" s="91">
        <v>133</v>
      </c>
      <c r="D17" s="93">
        <v>2</v>
      </c>
      <c r="E17" s="91">
        <v>2</v>
      </c>
      <c r="F17" s="91">
        <v>5</v>
      </c>
      <c r="G17" s="93">
        <v>0</v>
      </c>
      <c r="H17" s="93">
        <v>98</v>
      </c>
      <c r="I17" s="93">
        <v>113</v>
      </c>
      <c r="J17" s="91">
        <v>113</v>
      </c>
      <c r="K17" s="91">
        <v>104</v>
      </c>
    </row>
    <row r="18" spans="1:11" ht="15" customHeight="1" x14ac:dyDescent="0.3">
      <c r="A18" s="54" t="s">
        <v>87</v>
      </c>
      <c r="B18" s="92">
        <v>334</v>
      </c>
      <c r="C18" s="91">
        <v>331</v>
      </c>
      <c r="D18" s="93">
        <v>6</v>
      </c>
      <c r="E18" s="91">
        <v>6</v>
      </c>
      <c r="F18" s="91">
        <v>25</v>
      </c>
      <c r="G18" s="93">
        <v>0</v>
      </c>
      <c r="H18" s="93">
        <v>173</v>
      </c>
      <c r="I18" s="93">
        <v>282</v>
      </c>
      <c r="J18" s="91">
        <v>282</v>
      </c>
      <c r="K18" s="91">
        <v>206</v>
      </c>
    </row>
    <row r="19" spans="1:11" ht="15" customHeight="1" x14ac:dyDescent="0.3">
      <c r="A19" s="54" t="s">
        <v>88</v>
      </c>
      <c r="B19" s="92">
        <v>547</v>
      </c>
      <c r="C19" s="91">
        <v>528</v>
      </c>
      <c r="D19" s="93">
        <v>27</v>
      </c>
      <c r="E19" s="91">
        <v>23</v>
      </c>
      <c r="F19" s="91">
        <v>9</v>
      </c>
      <c r="G19" s="93">
        <v>4</v>
      </c>
      <c r="H19" s="93">
        <v>363</v>
      </c>
      <c r="I19" s="93">
        <v>466</v>
      </c>
      <c r="J19" s="91">
        <v>456</v>
      </c>
      <c r="K19" s="91">
        <v>362</v>
      </c>
    </row>
    <row r="20" spans="1:11" ht="15" customHeight="1" x14ac:dyDescent="0.3">
      <c r="A20" s="54" t="s">
        <v>89</v>
      </c>
      <c r="B20" s="92">
        <v>226</v>
      </c>
      <c r="C20" s="91">
        <v>221</v>
      </c>
      <c r="D20" s="93">
        <v>8</v>
      </c>
      <c r="E20" s="91">
        <v>8</v>
      </c>
      <c r="F20" s="91">
        <v>3</v>
      </c>
      <c r="G20" s="93">
        <v>0</v>
      </c>
      <c r="H20" s="93">
        <v>196</v>
      </c>
      <c r="I20" s="93">
        <v>186</v>
      </c>
      <c r="J20" s="91">
        <v>184</v>
      </c>
      <c r="K20" s="91">
        <v>137</v>
      </c>
    </row>
    <row r="21" spans="1:11" ht="15" customHeight="1" x14ac:dyDescent="0.3">
      <c r="A21" s="54" t="s">
        <v>90</v>
      </c>
      <c r="B21" s="92">
        <v>183</v>
      </c>
      <c r="C21" s="91">
        <v>178</v>
      </c>
      <c r="D21" s="93">
        <v>9</v>
      </c>
      <c r="E21" s="91">
        <v>7</v>
      </c>
      <c r="F21" s="91">
        <v>1</v>
      </c>
      <c r="G21" s="93">
        <v>0</v>
      </c>
      <c r="H21" s="93">
        <v>95</v>
      </c>
      <c r="I21" s="93">
        <v>160</v>
      </c>
      <c r="J21" s="91">
        <v>156</v>
      </c>
      <c r="K21" s="91">
        <v>133</v>
      </c>
    </row>
    <row r="22" spans="1:11" ht="15" customHeight="1" x14ac:dyDescent="0.3">
      <c r="A22" s="54" t="s">
        <v>91</v>
      </c>
      <c r="B22" s="92">
        <v>284</v>
      </c>
      <c r="C22" s="91">
        <v>280</v>
      </c>
      <c r="D22" s="93">
        <v>15</v>
      </c>
      <c r="E22" s="91">
        <v>15</v>
      </c>
      <c r="F22" s="91">
        <v>0</v>
      </c>
      <c r="G22" s="93">
        <v>0</v>
      </c>
      <c r="H22" s="93">
        <v>158</v>
      </c>
      <c r="I22" s="93">
        <v>246</v>
      </c>
      <c r="J22" s="91">
        <v>244</v>
      </c>
      <c r="K22" s="91">
        <v>200</v>
      </c>
    </row>
    <row r="23" spans="1:11" ht="15" customHeight="1" x14ac:dyDescent="0.3">
      <c r="A23" s="54" t="s">
        <v>92</v>
      </c>
      <c r="B23" s="92">
        <v>444</v>
      </c>
      <c r="C23" s="91">
        <v>432</v>
      </c>
      <c r="D23" s="93">
        <v>17</v>
      </c>
      <c r="E23" s="91">
        <v>16</v>
      </c>
      <c r="F23" s="91">
        <v>17</v>
      </c>
      <c r="G23" s="93">
        <v>0</v>
      </c>
      <c r="H23" s="93">
        <v>335</v>
      </c>
      <c r="I23" s="93">
        <v>390</v>
      </c>
      <c r="J23" s="91">
        <v>385</v>
      </c>
      <c r="K23" s="91">
        <v>325</v>
      </c>
    </row>
    <row r="24" spans="1:11" ht="15" customHeight="1" x14ac:dyDescent="0.3">
      <c r="A24" s="54" t="s">
        <v>93</v>
      </c>
      <c r="B24" s="92">
        <v>320</v>
      </c>
      <c r="C24" s="91">
        <v>316</v>
      </c>
      <c r="D24" s="93">
        <v>18</v>
      </c>
      <c r="E24" s="91">
        <v>17</v>
      </c>
      <c r="F24" s="91">
        <v>0</v>
      </c>
      <c r="G24" s="93">
        <v>8</v>
      </c>
      <c r="H24" s="93">
        <v>252</v>
      </c>
      <c r="I24" s="93">
        <v>247</v>
      </c>
      <c r="J24" s="91">
        <v>244</v>
      </c>
      <c r="K24" s="91">
        <v>214</v>
      </c>
    </row>
    <row r="25" spans="1:11" ht="15" customHeight="1" x14ac:dyDescent="0.3">
      <c r="A25" s="54" t="s">
        <v>94</v>
      </c>
      <c r="B25" s="92">
        <v>247</v>
      </c>
      <c r="C25" s="91">
        <v>243</v>
      </c>
      <c r="D25" s="93">
        <v>10</v>
      </c>
      <c r="E25" s="91">
        <v>10</v>
      </c>
      <c r="F25" s="91">
        <v>10</v>
      </c>
      <c r="G25" s="93">
        <v>20</v>
      </c>
      <c r="H25" s="93">
        <v>235</v>
      </c>
      <c r="I25" s="93">
        <v>222</v>
      </c>
      <c r="J25" s="91">
        <v>219</v>
      </c>
      <c r="K25" s="91">
        <v>197</v>
      </c>
    </row>
    <row r="26" spans="1:11" ht="15" customHeight="1" x14ac:dyDescent="0.3">
      <c r="A26" s="54" t="s">
        <v>95</v>
      </c>
      <c r="B26" s="92">
        <v>478</v>
      </c>
      <c r="C26" s="91">
        <v>457</v>
      </c>
      <c r="D26" s="93">
        <v>25</v>
      </c>
      <c r="E26" s="91">
        <v>25</v>
      </c>
      <c r="F26" s="91">
        <v>13</v>
      </c>
      <c r="G26" s="93">
        <v>0</v>
      </c>
      <c r="H26" s="93">
        <v>363</v>
      </c>
      <c r="I26" s="93">
        <v>365</v>
      </c>
      <c r="J26" s="91">
        <v>350</v>
      </c>
      <c r="K26" s="91">
        <v>302</v>
      </c>
    </row>
    <row r="27" spans="1:11" ht="15" customHeight="1" x14ac:dyDescent="0.3">
      <c r="A27" s="54" t="s">
        <v>96</v>
      </c>
      <c r="B27" s="92">
        <v>1414</v>
      </c>
      <c r="C27" s="91">
        <v>1287</v>
      </c>
      <c r="D27" s="93">
        <v>130</v>
      </c>
      <c r="E27" s="91">
        <v>116</v>
      </c>
      <c r="F27" s="91">
        <v>19</v>
      </c>
      <c r="G27" s="93">
        <v>1</v>
      </c>
      <c r="H27" s="93">
        <v>621</v>
      </c>
      <c r="I27" s="93">
        <v>1009</v>
      </c>
      <c r="J27" s="91">
        <v>935</v>
      </c>
      <c r="K27" s="91">
        <v>793</v>
      </c>
    </row>
    <row r="28" spans="1:11" x14ac:dyDescent="0.3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view="pageBreakPreview" zoomScale="90" zoomScaleNormal="85" zoomScaleSheetLayoutView="90" workbookViewId="0">
      <selection activeCell="B29" sqref="B29:K29"/>
    </sheetView>
  </sheetViews>
  <sheetFormatPr defaultColWidth="9.109375" defaultRowHeight="15.6" x14ac:dyDescent="0.3"/>
  <cols>
    <col min="1" max="1" width="18.109375" style="56" customWidth="1"/>
    <col min="2" max="2" width="10.5546875" style="56" customWidth="1"/>
    <col min="3" max="3" width="11.33203125" style="55" customWidth="1"/>
    <col min="4" max="4" width="12.44140625" style="55" customWidth="1"/>
    <col min="5" max="5" width="11.88671875" style="55" customWidth="1"/>
    <col min="6" max="6" width="10.5546875" style="55" customWidth="1"/>
    <col min="7" max="7" width="18" style="55" customWidth="1"/>
    <col min="8" max="8" width="14.6640625" style="55" customWidth="1"/>
    <col min="9" max="9" width="10.5546875" style="55" customWidth="1"/>
    <col min="10" max="10" width="12" style="55" customWidth="1"/>
    <col min="11" max="11" width="12.109375" style="55" customWidth="1"/>
    <col min="12" max="16384" width="9.109375" style="55"/>
  </cols>
  <sheetData>
    <row r="1" spans="1:11" s="53" customFormat="1" ht="45.6" customHeight="1" x14ac:dyDescent="0.4">
      <c r="A1" s="345" t="s">
        <v>123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1" s="53" customFormat="1" ht="11.4" customHeight="1" x14ac:dyDescent="0.3">
      <c r="C2" s="120"/>
      <c r="D2" s="120"/>
      <c r="E2" s="120"/>
      <c r="G2" s="120"/>
      <c r="H2" s="120"/>
      <c r="I2" s="120"/>
      <c r="J2" s="77"/>
      <c r="K2" s="124" t="s">
        <v>31</v>
      </c>
    </row>
    <row r="3" spans="1:11" s="121" customFormat="1" ht="21.75" customHeight="1" x14ac:dyDescent="0.25">
      <c r="A3" s="342"/>
      <c r="B3" s="340" t="s">
        <v>7</v>
      </c>
      <c r="C3" s="340" t="s">
        <v>19</v>
      </c>
      <c r="D3" s="340" t="s">
        <v>39</v>
      </c>
      <c r="E3" s="340" t="s">
        <v>32</v>
      </c>
      <c r="F3" s="340" t="s">
        <v>33</v>
      </c>
      <c r="G3" s="340" t="s">
        <v>20</v>
      </c>
      <c r="H3" s="340" t="s">
        <v>35</v>
      </c>
      <c r="I3" s="340" t="s">
        <v>15</v>
      </c>
      <c r="J3" s="344" t="s">
        <v>34</v>
      </c>
      <c r="K3" s="340" t="s">
        <v>16</v>
      </c>
    </row>
    <row r="4" spans="1:11" s="122" customFormat="1" ht="9" customHeight="1" x14ac:dyDescent="0.25">
      <c r="A4" s="343"/>
      <c r="B4" s="340"/>
      <c r="C4" s="340"/>
      <c r="D4" s="340"/>
      <c r="E4" s="340"/>
      <c r="F4" s="340"/>
      <c r="G4" s="340"/>
      <c r="H4" s="340"/>
      <c r="I4" s="340"/>
      <c r="J4" s="344"/>
      <c r="K4" s="340"/>
    </row>
    <row r="5" spans="1:11" s="122" customFormat="1" ht="40.950000000000003" customHeight="1" x14ac:dyDescent="0.25">
      <c r="A5" s="343"/>
      <c r="B5" s="340"/>
      <c r="C5" s="340"/>
      <c r="D5" s="340"/>
      <c r="E5" s="340"/>
      <c r="F5" s="340"/>
      <c r="G5" s="340"/>
      <c r="H5" s="340"/>
      <c r="I5" s="340"/>
      <c r="J5" s="344"/>
      <c r="K5" s="340"/>
    </row>
    <row r="6" spans="1:11" s="111" customFormat="1" ht="9" customHeight="1" x14ac:dyDescent="0.3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 x14ac:dyDescent="0.3">
      <c r="A7" s="123" t="s">
        <v>76</v>
      </c>
      <c r="B7" s="94">
        <f>SUM(B8:B27)</f>
        <v>5881</v>
      </c>
      <c r="C7" s="94">
        <f>SUM(C8:C27)</f>
        <v>5711</v>
      </c>
      <c r="D7" s="94">
        <f>SUM(D8:D27)</f>
        <v>457</v>
      </c>
      <c r="E7" s="94">
        <f>SUM(E8:E27)</f>
        <v>430</v>
      </c>
      <c r="F7" s="94">
        <f>SUM(F8:F27)</f>
        <v>633</v>
      </c>
      <c r="G7" s="94">
        <f>SUM(G8:G27)</f>
        <v>93</v>
      </c>
      <c r="H7" s="94">
        <f>SUM(H8:H27)</f>
        <v>3995</v>
      </c>
      <c r="I7" s="94">
        <f>SUM(I8:I27)</f>
        <v>4858</v>
      </c>
      <c r="J7" s="94">
        <f>SUM(J8:J27)</f>
        <v>4767</v>
      </c>
      <c r="K7" s="94">
        <f>SUM(K8:K27)</f>
        <v>4281</v>
      </c>
    </row>
    <row r="8" spans="1:11" ht="15" customHeight="1" x14ac:dyDescent="0.3">
      <c r="A8" s="54" t="s">
        <v>77</v>
      </c>
      <c r="B8" s="92">
        <v>186</v>
      </c>
      <c r="C8" s="91">
        <v>183</v>
      </c>
      <c r="D8" s="93">
        <v>18</v>
      </c>
      <c r="E8" s="91">
        <v>17</v>
      </c>
      <c r="F8" s="91">
        <v>21</v>
      </c>
      <c r="G8" s="93">
        <v>0</v>
      </c>
      <c r="H8" s="93">
        <v>118</v>
      </c>
      <c r="I8" s="93">
        <v>151</v>
      </c>
      <c r="J8" s="91">
        <v>151</v>
      </c>
      <c r="K8" s="91">
        <v>141</v>
      </c>
    </row>
    <row r="9" spans="1:11" ht="15" customHeight="1" x14ac:dyDescent="0.3">
      <c r="A9" s="54" t="s">
        <v>78</v>
      </c>
      <c r="B9" s="92">
        <v>255</v>
      </c>
      <c r="C9" s="91">
        <v>249</v>
      </c>
      <c r="D9" s="93">
        <v>30</v>
      </c>
      <c r="E9" s="91">
        <v>28</v>
      </c>
      <c r="F9" s="91">
        <v>90</v>
      </c>
      <c r="G9" s="93">
        <v>4</v>
      </c>
      <c r="H9" s="93">
        <v>232</v>
      </c>
      <c r="I9" s="93">
        <v>197</v>
      </c>
      <c r="J9" s="91">
        <v>195</v>
      </c>
      <c r="K9" s="91">
        <v>183</v>
      </c>
    </row>
    <row r="10" spans="1:11" ht="15" customHeight="1" x14ac:dyDescent="0.3">
      <c r="A10" s="54" t="s">
        <v>79</v>
      </c>
      <c r="B10" s="92">
        <v>196</v>
      </c>
      <c r="C10" s="91">
        <v>193</v>
      </c>
      <c r="D10" s="93">
        <v>6</v>
      </c>
      <c r="E10" s="91">
        <v>5</v>
      </c>
      <c r="F10" s="91">
        <v>36</v>
      </c>
      <c r="G10" s="93">
        <v>9</v>
      </c>
      <c r="H10" s="93">
        <v>184</v>
      </c>
      <c r="I10" s="93">
        <v>175</v>
      </c>
      <c r="J10" s="91">
        <v>174</v>
      </c>
      <c r="K10" s="91">
        <v>159</v>
      </c>
    </row>
    <row r="11" spans="1:11" ht="15" customHeight="1" x14ac:dyDescent="0.3">
      <c r="A11" s="54" t="s">
        <v>80</v>
      </c>
      <c r="B11" s="92">
        <v>189</v>
      </c>
      <c r="C11" s="91">
        <v>186</v>
      </c>
      <c r="D11" s="93">
        <v>6</v>
      </c>
      <c r="E11" s="91">
        <v>6</v>
      </c>
      <c r="F11" s="91">
        <v>30</v>
      </c>
      <c r="G11" s="93">
        <v>0</v>
      </c>
      <c r="H11" s="93">
        <v>175</v>
      </c>
      <c r="I11" s="93">
        <v>175</v>
      </c>
      <c r="J11" s="91">
        <v>173</v>
      </c>
      <c r="K11" s="91">
        <v>159</v>
      </c>
    </row>
    <row r="12" spans="1:11" ht="15" customHeight="1" x14ac:dyDescent="0.3">
      <c r="A12" s="54" t="s">
        <v>81</v>
      </c>
      <c r="B12" s="92">
        <v>142</v>
      </c>
      <c r="C12" s="91">
        <v>139</v>
      </c>
      <c r="D12" s="93">
        <v>3</v>
      </c>
      <c r="E12" s="91">
        <v>3</v>
      </c>
      <c r="F12" s="91">
        <v>31</v>
      </c>
      <c r="G12" s="93">
        <v>0</v>
      </c>
      <c r="H12" s="93">
        <v>128</v>
      </c>
      <c r="I12" s="93">
        <v>131</v>
      </c>
      <c r="J12" s="91">
        <v>128</v>
      </c>
      <c r="K12" s="91">
        <v>118</v>
      </c>
    </row>
    <row r="13" spans="1:11" ht="15" customHeight="1" x14ac:dyDescent="0.3">
      <c r="A13" s="54" t="s">
        <v>82</v>
      </c>
      <c r="B13" s="92">
        <v>219</v>
      </c>
      <c r="C13" s="91">
        <v>215</v>
      </c>
      <c r="D13" s="93">
        <v>5</v>
      </c>
      <c r="E13" s="91">
        <v>5</v>
      </c>
      <c r="F13" s="91">
        <v>12</v>
      </c>
      <c r="G13" s="93">
        <v>11</v>
      </c>
      <c r="H13" s="93">
        <v>138</v>
      </c>
      <c r="I13" s="93">
        <v>201</v>
      </c>
      <c r="J13" s="91">
        <v>198</v>
      </c>
      <c r="K13" s="91">
        <v>181</v>
      </c>
    </row>
    <row r="14" spans="1:11" ht="15" customHeight="1" x14ac:dyDescent="0.3">
      <c r="A14" s="54" t="s">
        <v>83</v>
      </c>
      <c r="B14" s="92">
        <v>429</v>
      </c>
      <c r="C14" s="91">
        <v>428</v>
      </c>
      <c r="D14" s="93">
        <v>30</v>
      </c>
      <c r="E14" s="91">
        <v>30</v>
      </c>
      <c r="F14" s="91">
        <v>72</v>
      </c>
      <c r="G14" s="93">
        <v>0</v>
      </c>
      <c r="H14" s="93">
        <v>200</v>
      </c>
      <c r="I14" s="93">
        <v>370</v>
      </c>
      <c r="J14" s="91">
        <v>369</v>
      </c>
      <c r="K14" s="91">
        <v>307</v>
      </c>
    </row>
    <row r="15" spans="1:11" ht="15" customHeight="1" x14ac:dyDescent="0.3">
      <c r="A15" s="54" t="s">
        <v>84</v>
      </c>
      <c r="B15" s="92">
        <v>381</v>
      </c>
      <c r="C15" s="91">
        <v>378</v>
      </c>
      <c r="D15" s="93">
        <v>26</v>
      </c>
      <c r="E15" s="91">
        <v>26</v>
      </c>
      <c r="F15" s="91">
        <v>83</v>
      </c>
      <c r="G15" s="93">
        <v>6</v>
      </c>
      <c r="H15" s="93">
        <v>270</v>
      </c>
      <c r="I15" s="93">
        <v>333</v>
      </c>
      <c r="J15" s="91">
        <v>331</v>
      </c>
      <c r="K15" s="91">
        <v>307</v>
      </c>
    </row>
    <row r="16" spans="1:11" ht="15" customHeight="1" x14ac:dyDescent="0.3">
      <c r="A16" s="54" t="s">
        <v>85</v>
      </c>
      <c r="B16" s="92">
        <v>183</v>
      </c>
      <c r="C16" s="91">
        <v>180</v>
      </c>
      <c r="D16" s="93">
        <v>5</v>
      </c>
      <c r="E16" s="91">
        <v>5</v>
      </c>
      <c r="F16" s="91">
        <v>10</v>
      </c>
      <c r="G16" s="93">
        <v>0</v>
      </c>
      <c r="H16" s="93">
        <v>159</v>
      </c>
      <c r="I16" s="93">
        <v>167</v>
      </c>
      <c r="J16" s="91">
        <v>165</v>
      </c>
      <c r="K16" s="91">
        <v>154</v>
      </c>
    </row>
    <row r="17" spans="1:11" ht="15" customHeight="1" x14ac:dyDescent="0.3">
      <c r="A17" s="54" t="s">
        <v>86</v>
      </c>
      <c r="B17" s="92">
        <v>207</v>
      </c>
      <c r="C17" s="91">
        <v>205</v>
      </c>
      <c r="D17" s="93">
        <v>9</v>
      </c>
      <c r="E17" s="91">
        <v>9</v>
      </c>
      <c r="F17" s="91">
        <v>16</v>
      </c>
      <c r="G17" s="93">
        <v>18</v>
      </c>
      <c r="H17" s="93">
        <v>79</v>
      </c>
      <c r="I17" s="93">
        <v>184</v>
      </c>
      <c r="J17" s="91">
        <v>182</v>
      </c>
      <c r="K17" s="91">
        <v>174</v>
      </c>
    </row>
    <row r="18" spans="1:11" ht="15" customHeight="1" x14ac:dyDescent="0.3">
      <c r="A18" s="54" t="s">
        <v>87</v>
      </c>
      <c r="B18" s="92">
        <v>269</v>
      </c>
      <c r="C18" s="91">
        <v>269</v>
      </c>
      <c r="D18" s="93">
        <v>10</v>
      </c>
      <c r="E18" s="91">
        <v>10</v>
      </c>
      <c r="F18" s="91">
        <v>52</v>
      </c>
      <c r="G18" s="93">
        <v>3</v>
      </c>
      <c r="H18" s="93">
        <v>163</v>
      </c>
      <c r="I18" s="93">
        <v>234</v>
      </c>
      <c r="J18" s="91">
        <v>234</v>
      </c>
      <c r="K18" s="91">
        <v>208</v>
      </c>
    </row>
    <row r="19" spans="1:11" ht="15" customHeight="1" x14ac:dyDescent="0.3">
      <c r="A19" s="54" t="s">
        <v>88</v>
      </c>
      <c r="B19" s="92">
        <v>422</v>
      </c>
      <c r="C19" s="91">
        <v>407</v>
      </c>
      <c r="D19" s="93">
        <v>29</v>
      </c>
      <c r="E19" s="91">
        <v>29</v>
      </c>
      <c r="F19" s="91">
        <v>37</v>
      </c>
      <c r="G19" s="93">
        <v>37</v>
      </c>
      <c r="H19" s="93">
        <v>297</v>
      </c>
      <c r="I19" s="93">
        <v>343</v>
      </c>
      <c r="J19" s="91">
        <v>332</v>
      </c>
      <c r="K19" s="91">
        <v>275</v>
      </c>
    </row>
    <row r="20" spans="1:11" ht="15" customHeight="1" x14ac:dyDescent="0.3">
      <c r="A20" s="54" t="s">
        <v>89</v>
      </c>
      <c r="B20" s="92">
        <v>285</v>
      </c>
      <c r="C20" s="91">
        <v>283</v>
      </c>
      <c r="D20" s="93">
        <v>8</v>
      </c>
      <c r="E20" s="91">
        <v>8</v>
      </c>
      <c r="F20" s="91">
        <v>0</v>
      </c>
      <c r="G20" s="93">
        <v>0</v>
      </c>
      <c r="H20" s="93">
        <v>270</v>
      </c>
      <c r="I20" s="93">
        <v>258</v>
      </c>
      <c r="J20" s="91">
        <v>257</v>
      </c>
      <c r="K20" s="91">
        <v>234</v>
      </c>
    </row>
    <row r="21" spans="1:11" ht="15" customHeight="1" x14ac:dyDescent="0.3">
      <c r="A21" s="54" t="s">
        <v>90</v>
      </c>
      <c r="B21" s="92">
        <v>227</v>
      </c>
      <c r="C21" s="91">
        <v>221</v>
      </c>
      <c r="D21" s="93">
        <v>17</v>
      </c>
      <c r="E21" s="91">
        <v>14</v>
      </c>
      <c r="F21" s="91">
        <v>21</v>
      </c>
      <c r="G21" s="93">
        <v>0</v>
      </c>
      <c r="H21" s="93">
        <v>132</v>
      </c>
      <c r="I21" s="93">
        <v>189</v>
      </c>
      <c r="J21" s="91">
        <v>184</v>
      </c>
      <c r="K21" s="91">
        <v>172</v>
      </c>
    </row>
    <row r="22" spans="1:11" ht="15" customHeight="1" x14ac:dyDescent="0.3">
      <c r="A22" s="54" t="s">
        <v>91</v>
      </c>
      <c r="B22" s="92">
        <v>388</v>
      </c>
      <c r="C22" s="91">
        <v>385</v>
      </c>
      <c r="D22" s="93">
        <v>41</v>
      </c>
      <c r="E22" s="91">
        <v>40</v>
      </c>
      <c r="F22" s="91">
        <v>51</v>
      </c>
      <c r="G22" s="93">
        <v>0</v>
      </c>
      <c r="H22" s="93">
        <v>215</v>
      </c>
      <c r="I22" s="93">
        <v>318</v>
      </c>
      <c r="J22" s="91">
        <v>316</v>
      </c>
      <c r="K22" s="91">
        <v>288</v>
      </c>
    </row>
    <row r="23" spans="1:11" ht="15" customHeight="1" x14ac:dyDescent="0.3">
      <c r="A23" s="54" t="s">
        <v>92</v>
      </c>
      <c r="B23" s="92">
        <v>261</v>
      </c>
      <c r="C23" s="91">
        <v>251</v>
      </c>
      <c r="D23" s="93">
        <v>13</v>
      </c>
      <c r="E23" s="91">
        <v>12</v>
      </c>
      <c r="F23" s="91">
        <v>16</v>
      </c>
      <c r="G23" s="93">
        <v>0</v>
      </c>
      <c r="H23" s="93">
        <v>191</v>
      </c>
      <c r="I23" s="93">
        <v>225</v>
      </c>
      <c r="J23" s="91">
        <v>219</v>
      </c>
      <c r="K23" s="91">
        <v>191</v>
      </c>
    </row>
    <row r="24" spans="1:11" ht="15" customHeight="1" x14ac:dyDescent="0.3">
      <c r="A24" s="54" t="s">
        <v>93</v>
      </c>
      <c r="B24" s="92">
        <v>225</v>
      </c>
      <c r="C24" s="91">
        <v>218</v>
      </c>
      <c r="D24" s="93">
        <v>36</v>
      </c>
      <c r="E24" s="91">
        <v>30</v>
      </c>
      <c r="F24" s="91">
        <v>1</v>
      </c>
      <c r="G24" s="93">
        <v>0</v>
      </c>
      <c r="H24" s="93">
        <v>177</v>
      </c>
      <c r="I24" s="93">
        <v>162</v>
      </c>
      <c r="J24" s="91">
        <v>162</v>
      </c>
      <c r="K24" s="91">
        <v>152</v>
      </c>
    </row>
    <row r="25" spans="1:11" ht="15" customHeight="1" x14ac:dyDescent="0.3">
      <c r="A25" s="54" t="s">
        <v>94</v>
      </c>
      <c r="B25" s="92">
        <v>267</v>
      </c>
      <c r="C25" s="91">
        <v>264</v>
      </c>
      <c r="D25" s="93">
        <v>45</v>
      </c>
      <c r="E25" s="91">
        <v>45</v>
      </c>
      <c r="F25" s="91">
        <v>43</v>
      </c>
      <c r="G25" s="93">
        <v>5</v>
      </c>
      <c r="H25" s="93">
        <v>261</v>
      </c>
      <c r="I25" s="93">
        <v>211</v>
      </c>
      <c r="J25" s="91">
        <v>210</v>
      </c>
      <c r="K25" s="91">
        <v>189</v>
      </c>
    </row>
    <row r="26" spans="1:11" ht="15" customHeight="1" x14ac:dyDescent="0.3">
      <c r="A26" s="54" t="s">
        <v>95</v>
      </c>
      <c r="B26" s="92">
        <v>320</v>
      </c>
      <c r="C26" s="91">
        <v>302</v>
      </c>
      <c r="D26" s="93">
        <v>11</v>
      </c>
      <c r="E26" s="91">
        <v>9</v>
      </c>
      <c r="F26" s="91">
        <v>1</v>
      </c>
      <c r="G26" s="93">
        <v>0</v>
      </c>
      <c r="H26" s="93">
        <v>260</v>
      </c>
      <c r="I26" s="93">
        <v>262</v>
      </c>
      <c r="J26" s="91">
        <v>250</v>
      </c>
      <c r="K26" s="91">
        <v>225</v>
      </c>
    </row>
    <row r="27" spans="1:11" ht="15" customHeight="1" x14ac:dyDescent="0.3">
      <c r="A27" s="54" t="s">
        <v>96</v>
      </c>
      <c r="B27" s="92">
        <v>830</v>
      </c>
      <c r="C27" s="91">
        <v>755</v>
      </c>
      <c r="D27" s="93">
        <v>109</v>
      </c>
      <c r="E27" s="91">
        <v>99</v>
      </c>
      <c r="F27" s="91">
        <v>10</v>
      </c>
      <c r="G27" s="93">
        <v>0</v>
      </c>
      <c r="H27" s="93">
        <v>346</v>
      </c>
      <c r="I27" s="93">
        <v>572</v>
      </c>
      <c r="J27" s="91">
        <v>537</v>
      </c>
      <c r="K27" s="91">
        <v>464</v>
      </c>
    </row>
    <row r="28" spans="1:11" x14ac:dyDescent="0.3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1"/>
  <sheetViews>
    <sheetView tabSelected="1" view="pageBreakPreview" zoomScale="90" zoomScaleNormal="70" zoomScaleSheetLayoutView="90" workbookViewId="0">
      <selection activeCell="F20" sqref="F20:G20"/>
    </sheetView>
  </sheetViews>
  <sheetFormatPr defaultColWidth="8" defaultRowHeight="13.2" x14ac:dyDescent="0.25"/>
  <cols>
    <col min="1" max="1" width="59" style="62" customWidth="1"/>
    <col min="2" max="3" width="15.109375" style="21" customWidth="1"/>
    <col min="4" max="4" width="8.6640625" style="62" customWidth="1"/>
    <col min="5" max="5" width="9.6640625" style="62" customWidth="1"/>
    <col min="6" max="7" width="15.109375" style="62" customWidth="1"/>
    <col min="8" max="8" width="8.88671875" style="62" customWidth="1"/>
    <col min="9" max="10" width="10.88671875" style="62" customWidth="1"/>
    <col min="11" max="11" width="11.33203125" style="62" customWidth="1"/>
    <col min="12" max="16384" width="8" style="62"/>
  </cols>
  <sheetData>
    <row r="1" spans="1:11" ht="27" customHeight="1" x14ac:dyDescent="0.25">
      <c r="A1" s="346" t="s">
        <v>73</v>
      </c>
      <c r="B1" s="346"/>
      <c r="C1" s="346"/>
      <c r="D1" s="346"/>
      <c r="E1" s="346"/>
      <c r="F1" s="346"/>
      <c r="G1" s="346"/>
      <c r="H1" s="346"/>
      <c r="I1" s="346"/>
      <c r="J1" s="101"/>
    </row>
    <row r="2" spans="1:11" ht="23.25" customHeight="1" x14ac:dyDescent="0.25">
      <c r="A2" s="347" t="s">
        <v>22</v>
      </c>
      <c r="B2" s="348"/>
      <c r="C2" s="348"/>
      <c r="D2" s="348"/>
      <c r="E2" s="348"/>
      <c r="F2" s="348"/>
      <c r="G2" s="348"/>
      <c r="H2" s="348"/>
      <c r="I2" s="348"/>
      <c r="J2" s="101"/>
    </row>
    <row r="3" spans="1:11" ht="13.5" customHeight="1" x14ac:dyDescent="0.25">
      <c r="A3" s="103"/>
      <c r="B3" s="103"/>
      <c r="C3" s="103"/>
      <c r="D3" s="103"/>
      <c r="E3" s="103"/>
    </row>
    <row r="4" spans="1:11" s="57" customFormat="1" ht="30.75" customHeight="1" x14ac:dyDescent="0.3">
      <c r="A4" s="349" t="s">
        <v>0</v>
      </c>
      <c r="B4" s="352" t="s">
        <v>36</v>
      </c>
      <c r="C4" s="353"/>
      <c r="D4" s="353"/>
      <c r="E4" s="354"/>
      <c r="F4" s="352" t="s">
        <v>23</v>
      </c>
      <c r="G4" s="353"/>
      <c r="H4" s="353"/>
      <c r="I4" s="354"/>
      <c r="J4" s="70"/>
    </row>
    <row r="5" spans="1:11" s="57" customFormat="1" ht="23.25" customHeight="1" x14ac:dyDescent="0.3">
      <c r="A5" s="350"/>
      <c r="B5" s="254" t="s">
        <v>124</v>
      </c>
      <c r="C5" s="254" t="s">
        <v>125</v>
      </c>
      <c r="D5" s="355" t="s">
        <v>1</v>
      </c>
      <c r="E5" s="356"/>
      <c r="F5" s="254" t="s">
        <v>124</v>
      </c>
      <c r="G5" s="254" t="s">
        <v>125</v>
      </c>
      <c r="H5" s="355" t="s">
        <v>1</v>
      </c>
      <c r="I5" s="356"/>
      <c r="J5" s="79"/>
    </row>
    <row r="6" spans="1:11" s="57" customFormat="1" ht="36.75" customHeight="1" x14ac:dyDescent="0.3">
      <c r="A6" s="351"/>
      <c r="B6" s="255"/>
      <c r="C6" s="255"/>
      <c r="D6" s="80" t="s">
        <v>2</v>
      </c>
      <c r="E6" s="81" t="s">
        <v>50</v>
      </c>
      <c r="F6" s="255"/>
      <c r="G6" s="255"/>
      <c r="H6" s="80" t="s">
        <v>2</v>
      </c>
      <c r="I6" s="81" t="s">
        <v>50</v>
      </c>
      <c r="J6" s="82"/>
    </row>
    <row r="7" spans="1:11" s="63" customFormat="1" ht="15.75" customHeight="1" x14ac:dyDescent="0.3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1"/>
    </row>
    <row r="8" spans="1:11" s="63" customFormat="1" ht="27.6" customHeight="1" x14ac:dyDescent="0.3">
      <c r="A8" s="64" t="s">
        <v>109</v>
      </c>
      <c r="B8" s="150" t="s">
        <v>46</v>
      </c>
      <c r="C8" s="128">
        <v>6823</v>
      </c>
      <c r="D8" s="72" t="s">
        <v>47</v>
      </c>
      <c r="E8" s="72" t="s">
        <v>47</v>
      </c>
      <c r="F8" s="128" t="s">
        <v>46</v>
      </c>
      <c r="G8" s="128">
        <v>6105</v>
      </c>
      <c r="H8" s="72" t="s">
        <v>47</v>
      </c>
      <c r="I8" s="142" t="s">
        <v>47</v>
      </c>
      <c r="J8" s="73"/>
      <c r="K8" s="104"/>
    </row>
    <row r="9" spans="1:11" s="57" customFormat="1" ht="27.6" customHeight="1" x14ac:dyDescent="0.3">
      <c r="A9" s="64" t="s">
        <v>61</v>
      </c>
      <c r="B9" s="128">
        <v>10065</v>
      </c>
      <c r="C9" s="128">
        <v>6545</v>
      </c>
      <c r="D9" s="72">
        <f t="shared" ref="D9" si="0">IF(B9=0,"",ROUND(C9/B9*100,1))</f>
        <v>65</v>
      </c>
      <c r="E9" s="142">
        <f t="shared" ref="E9:E13" si="1">C9-B9</f>
        <v>-3520</v>
      </c>
      <c r="F9" s="128">
        <v>8292</v>
      </c>
      <c r="G9" s="128">
        <v>5964</v>
      </c>
      <c r="H9" s="72">
        <f t="shared" ref="H9:H13" si="2">IF(F9=0,"",ROUND(G9/F9*100,1))</f>
        <v>71.900000000000006</v>
      </c>
      <c r="I9" s="142">
        <f t="shared" ref="I9:I13" si="3">G9-F9</f>
        <v>-2328</v>
      </c>
      <c r="J9" s="73"/>
      <c r="K9" s="104"/>
    </row>
    <row r="10" spans="1:11" s="57" customFormat="1" ht="27.6" customHeight="1" x14ac:dyDescent="0.3">
      <c r="A10" s="65" t="s">
        <v>62</v>
      </c>
      <c r="B10" s="128">
        <v>704</v>
      </c>
      <c r="C10" s="128">
        <v>552</v>
      </c>
      <c r="D10" s="72">
        <f t="shared" ref="D10:D13" si="4">IF(B10=0,"",ROUND(C10/B10*100,1))</f>
        <v>78.400000000000006</v>
      </c>
      <c r="E10" s="142">
        <f t="shared" ref="E10:E13" si="5">C10-B10</f>
        <v>-152</v>
      </c>
      <c r="F10" s="128">
        <v>363</v>
      </c>
      <c r="G10" s="128">
        <v>318</v>
      </c>
      <c r="H10" s="72">
        <f t="shared" si="2"/>
        <v>87.6</v>
      </c>
      <c r="I10" s="142">
        <f t="shared" si="3"/>
        <v>-45</v>
      </c>
      <c r="J10" s="73"/>
      <c r="K10" s="104"/>
    </row>
    <row r="11" spans="1:11" s="57" customFormat="1" ht="27.6" customHeight="1" x14ac:dyDescent="0.3">
      <c r="A11" s="64" t="s">
        <v>53</v>
      </c>
      <c r="B11" s="128">
        <v>240</v>
      </c>
      <c r="C11" s="128">
        <v>230</v>
      </c>
      <c r="D11" s="72">
        <f t="shared" si="4"/>
        <v>95.8</v>
      </c>
      <c r="E11" s="142">
        <f t="shared" si="5"/>
        <v>-10</v>
      </c>
      <c r="F11" s="128">
        <v>624</v>
      </c>
      <c r="G11" s="128">
        <v>608</v>
      </c>
      <c r="H11" s="72">
        <f t="shared" si="2"/>
        <v>97.4</v>
      </c>
      <c r="I11" s="142">
        <f t="shared" si="3"/>
        <v>-16</v>
      </c>
      <c r="J11" s="73"/>
      <c r="K11" s="104"/>
    </row>
    <row r="12" spans="1:11" s="57" customFormat="1" ht="40.200000000000003" customHeight="1" x14ac:dyDescent="0.3">
      <c r="A12" s="64" t="s">
        <v>63</v>
      </c>
      <c r="B12" s="128">
        <v>54</v>
      </c>
      <c r="C12" s="128">
        <v>43</v>
      </c>
      <c r="D12" s="72">
        <f t="shared" si="4"/>
        <v>79.599999999999994</v>
      </c>
      <c r="E12" s="142">
        <f t="shared" si="5"/>
        <v>-11</v>
      </c>
      <c r="F12" s="128">
        <v>142</v>
      </c>
      <c r="G12" s="128">
        <v>96</v>
      </c>
      <c r="H12" s="72">
        <f t="shared" si="2"/>
        <v>67.599999999999994</v>
      </c>
      <c r="I12" s="142">
        <f t="shared" si="3"/>
        <v>-46</v>
      </c>
      <c r="J12" s="73"/>
      <c r="K12" s="104"/>
    </row>
    <row r="13" spans="1:11" s="57" customFormat="1" ht="40.200000000000003" customHeight="1" x14ac:dyDescent="0.3">
      <c r="A13" s="64" t="s">
        <v>55</v>
      </c>
      <c r="B13" s="128">
        <v>6620</v>
      </c>
      <c r="C13" s="128">
        <v>4236</v>
      </c>
      <c r="D13" s="72">
        <f t="shared" si="4"/>
        <v>64</v>
      </c>
      <c r="E13" s="142">
        <f t="shared" si="5"/>
        <v>-2384</v>
      </c>
      <c r="F13" s="128">
        <v>6199</v>
      </c>
      <c r="G13" s="128">
        <v>4244</v>
      </c>
      <c r="H13" s="72">
        <f t="shared" si="2"/>
        <v>68.5</v>
      </c>
      <c r="I13" s="142">
        <f t="shared" si="3"/>
        <v>-1955</v>
      </c>
      <c r="J13" s="73"/>
      <c r="K13" s="104"/>
    </row>
    <row r="14" spans="1:11" s="57" customFormat="1" ht="12.75" customHeight="1" x14ac:dyDescent="0.3">
      <c r="A14" s="88"/>
      <c r="B14" s="358" t="s">
        <v>5</v>
      </c>
      <c r="C14" s="358"/>
      <c r="D14" s="358"/>
      <c r="E14" s="358"/>
      <c r="F14" s="358"/>
      <c r="G14" s="358"/>
      <c r="H14" s="358"/>
      <c r="I14" s="358"/>
      <c r="J14" s="83"/>
      <c r="K14" s="104"/>
    </row>
    <row r="15" spans="1:11" s="57" customFormat="1" ht="18" customHeight="1" x14ac:dyDescent="0.3">
      <c r="A15" s="89"/>
      <c r="B15" s="359"/>
      <c r="C15" s="359"/>
      <c r="D15" s="359"/>
      <c r="E15" s="359"/>
      <c r="F15" s="359"/>
      <c r="G15" s="359"/>
      <c r="H15" s="359"/>
      <c r="I15" s="359"/>
      <c r="J15" s="83"/>
      <c r="K15" s="104"/>
    </row>
    <row r="16" spans="1:11" s="57" customFormat="1" ht="20.25" customHeight="1" x14ac:dyDescent="0.3">
      <c r="A16" s="349" t="s">
        <v>0</v>
      </c>
      <c r="B16" s="349" t="s">
        <v>115</v>
      </c>
      <c r="C16" s="349" t="s">
        <v>115</v>
      </c>
      <c r="D16" s="355" t="s">
        <v>1</v>
      </c>
      <c r="E16" s="356"/>
      <c r="F16" s="349" t="s">
        <v>115</v>
      </c>
      <c r="G16" s="349" t="s">
        <v>115</v>
      </c>
      <c r="H16" s="355" t="s">
        <v>1</v>
      </c>
      <c r="I16" s="356"/>
      <c r="J16" s="79"/>
      <c r="K16" s="104"/>
    </row>
    <row r="17" spans="1:11" ht="39" customHeight="1" x14ac:dyDescent="0.4">
      <c r="A17" s="351"/>
      <c r="B17" s="351"/>
      <c r="C17" s="351"/>
      <c r="D17" s="84" t="s">
        <v>2</v>
      </c>
      <c r="E17" s="81" t="s">
        <v>56</v>
      </c>
      <c r="F17" s="351"/>
      <c r="G17" s="351"/>
      <c r="H17" s="84" t="s">
        <v>2</v>
      </c>
      <c r="I17" s="81" t="s">
        <v>56</v>
      </c>
      <c r="J17" s="82"/>
      <c r="K17" s="105"/>
    </row>
    <row r="18" spans="1:11" ht="27.6" customHeight="1" x14ac:dyDescent="0.4">
      <c r="A18" s="64" t="s">
        <v>67</v>
      </c>
      <c r="B18" s="25" t="s">
        <v>46</v>
      </c>
      <c r="C18" s="136">
        <v>5412</v>
      </c>
      <c r="D18" s="106" t="s">
        <v>47</v>
      </c>
      <c r="E18" s="107" t="s">
        <v>47</v>
      </c>
      <c r="F18" s="20" t="s">
        <v>46</v>
      </c>
      <c r="G18" s="137">
        <v>5216</v>
      </c>
      <c r="H18" s="106" t="s">
        <v>47</v>
      </c>
      <c r="I18" s="107" t="s">
        <v>47</v>
      </c>
      <c r="J18" s="74"/>
      <c r="K18" s="105"/>
    </row>
    <row r="19" spans="1:11" ht="27.6" customHeight="1" x14ac:dyDescent="0.4">
      <c r="A19" s="85" t="s">
        <v>61</v>
      </c>
      <c r="B19" s="136">
        <v>8332</v>
      </c>
      <c r="C19" s="136">
        <v>5251</v>
      </c>
      <c r="D19" s="66">
        <f t="shared" ref="D19:D20" si="6">IF(B19=0,"",ROUND(C19/B19*100,1))</f>
        <v>63</v>
      </c>
      <c r="E19" s="143">
        <f t="shared" ref="E19:E20" si="7">C19-B19</f>
        <v>-3081</v>
      </c>
      <c r="F19" s="137">
        <v>7343</v>
      </c>
      <c r="G19" s="137">
        <v>5142</v>
      </c>
      <c r="H19" s="66">
        <f t="shared" ref="H19:H20" si="8">IF(F19=0,"",ROUND(G19/F19*100,1))</f>
        <v>70</v>
      </c>
      <c r="I19" s="143">
        <f t="shared" ref="I19:I20" si="9">G19-F19</f>
        <v>-2201</v>
      </c>
      <c r="J19" s="74"/>
      <c r="K19" s="105"/>
    </row>
    <row r="20" spans="1:11" ht="29.25" customHeight="1" x14ac:dyDescent="0.4">
      <c r="A20" s="85" t="s">
        <v>59</v>
      </c>
      <c r="B20" s="136">
        <v>6909</v>
      </c>
      <c r="C20" s="136">
        <v>4458</v>
      </c>
      <c r="D20" s="66">
        <f t="shared" si="6"/>
        <v>64.5</v>
      </c>
      <c r="E20" s="143">
        <f t="shared" si="7"/>
        <v>-2451</v>
      </c>
      <c r="F20" s="137">
        <v>6385</v>
      </c>
      <c r="G20" s="137">
        <v>4519</v>
      </c>
      <c r="H20" s="66">
        <f t="shared" si="8"/>
        <v>70.8</v>
      </c>
      <c r="I20" s="143">
        <f t="shared" si="9"/>
        <v>-1866</v>
      </c>
      <c r="J20" s="75"/>
      <c r="K20" s="105"/>
    </row>
    <row r="21" spans="1:11" ht="63.6" customHeight="1" x14ac:dyDescent="0.25">
      <c r="A21" s="357" t="s">
        <v>97</v>
      </c>
      <c r="B21" s="357"/>
      <c r="C21" s="357"/>
      <c r="D21" s="357"/>
      <c r="E21" s="357"/>
      <c r="F21" s="357"/>
      <c r="G21" s="357"/>
      <c r="H21" s="357"/>
      <c r="I21" s="357"/>
      <c r="K21" s="21"/>
    </row>
  </sheetData>
  <mergeCells count="20"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</mergeCells>
  <phoneticPr fontId="87" type="noConversion"/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0"/>
  <sheetViews>
    <sheetView view="pageBreakPreview" zoomScale="90" zoomScaleNormal="80" zoomScaleSheetLayoutView="90" workbookViewId="0">
      <selection activeCell="V8" sqref="V8:W8"/>
    </sheetView>
  </sheetViews>
  <sheetFormatPr defaultColWidth="9.109375" defaultRowHeight="15.6" x14ac:dyDescent="0.3"/>
  <cols>
    <col min="1" max="1" width="18.33203125" style="242" customWidth="1"/>
    <col min="2" max="2" width="13.109375" style="238" customWidth="1"/>
    <col min="3" max="4" width="9.33203125" style="238" customWidth="1"/>
    <col min="5" max="5" width="7.44140625" style="238" customWidth="1"/>
    <col min="6" max="7" width="9.33203125" style="238" customWidth="1"/>
    <col min="8" max="8" width="7" style="238" customWidth="1"/>
    <col min="9" max="10" width="9.33203125" style="238" customWidth="1"/>
    <col min="11" max="11" width="7.44140625" style="238" customWidth="1"/>
    <col min="12" max="12" width="10.5546875" style="238" customWidth="1"/>
    <col min="13" max="13" width="9.33203125" style="238" customWidth="1"/>
    <col min="14" max="14" width="7.88671875" style="238" customWidth="1"/>
    <col min="15" max="15" width="11.5546875" style="238" customWidth="1"/>
    <col min="16" max="16" width="11.6640625" style="238" customWidth="1"/>
    <col min="17" max="17" width="7.88671875" style="238" customWidth="1"/>
    <col min="18" max="18" width="19.33203125" style="238" customWidth="1"/>
    <col min="19" max="19" width="12" style="238" customWidth="1"/>
    <col min="20" max="20" width="11.6640625" style="238" customWidth="1"/>
    <col min="21" max="21" width="7.88671875" style="238" customWidth="1"/>
    <col min="22" max="22" width="11.5546875" style="241" customWidth="1"/>
    <col min="23" max="23" width="11" style="241" customWidth="1"/>
    <col min="24" max="24" width="7.88671875" style="241" customWidth="1"/>
    <col min="25" max="16384" width="9.109375" style="241"/>
  </cols>
  <sheetData>
    <row r="1" spans="1:28" s="205" customFormat="1" ht="20.399999999999999" customHeight="1" x14ac:dyDescent="0.3">
      <c r="A1" s="202"/>
      <c r="B1" s="361" t="s">
        <v>74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203"/>
      <c r="O1" s="203"/>
      <c r="P1" s="203"/>
      <c r="Q1" s="203"/>
      <c r="R1" s="203"/>
      <c r="S1" s="204"/>
      <c r="T1" s="204"/>
      <c r="U1" s="203"/>
      <c r="X1" s="206" t="s">
        <v>21</v>
      </c>
    </row>
    <row r="2" spans="1:28" s="205" customFormat="1" ht="20.399999999999999" customHeight="1" x14ac:dyDescent="0.25">
      <c r="B2" s="361" t="s">
        <v>126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207"/>
      <c r="O2" s="207"/>
      <c r="P2" s="207"/>
      <c r="Q2" s="207"/>
      <c r="R2" s="207"/>
      <c r="S2" s="208"/>
      <c r="T2" s="208"/>
      <c r="U2" s="207"/>
    </row>
    <row r="3" spans="1:28" s="205" customFormat="1" ht="15" customHeight="1" x14ac:dyDescent="0.3">
      <c r="B3" s="209"/>
      <c r="C3" s="209"/>
      <c r="D3" s="209"/>
      <c r="E3" s="209"/>
      <c r="F3" s="209"/>
      <c r="G3" s="209"/>
      <c r="H3" s="209"/>
      <c r="I3" s="209"/>
      <c r="J3" s="209"/>
      <c r="L3" s="209"/>
      <c r="M3" s="158"/>
      <c r="N3" s="158" t="s">
        <v>6</v>
      </c>
      <c r="O3" s="209"/>
      <c r="P3" s="209"/>
      <c r="Q3" s="210"/>
      <c r="R3" s="209"/>
      <c r="S3" s="211"/>
      <c r="T3" s="212"/>
      <c r="U3" s="210"/>
      <c r="X3" s="158" t="s">
        <v>6</v>
      </c>
    </row>
    <row r="4" spans="1:28" s="215" customFormat="1" ht="21.6" customHeight="1" x14ac:dyDescent="0.25">
      <c r="A4" s="377"/>
      <c r="B4" s="362" t="s">
        <v>110</v>
      </c>
      <c r="C4" s="364" t="s">
        <v>111</v>
      </c>
      <c r="D4" s="365"/>
      <c r="E4" s="366"/>
      <c r="F4" s="370" t="s">
        <v>37</v>
      </c>
      <c r="G4" s="370"/>
      <c r="H4" s="370"/>
      <c r="I4" s="364" t="s">
        <v>14</v>
      </c>
      <c r="J4" s="365"/>
      <c r="K4" s="366"/>
      <c r="L4" s="370" t="s">
        <v>20</v>
      </c>
      <c r="M4" s="370"/>
      <c r="N4" s="370"/>
      <c r="O4" s="364" t="s">
        <v>10</v>
      </c>
      <c r="P4" s="365"/>
      <c r="Q4" s="366"/>
      <c r="R4" s="362" t="s">
        <v>48</v>
      </c>
      <c r="S4" s="364" t="s">
        <v>17</v>
      </c>
      <c r="T4" s="365"/>
      <c r="U4" s="365"/>
      <c r="V4" s="371" t="s">
        <v>16</v>
      </c>
      <c r="W4" s="372"/>
      <c r="X4" s="373"/>
      <c r="Y4" s="213"/>
      <c r="Z4" s="214"/>
      <c r="AA4" s="214"/>
      <c r="AB4" s="214"/>
    </row>
    <row r="5" spans="1:28" s="216" customFormat="1" ht="22.5" customHeight="1" x14ac:dyDescent="0.25">
      <c r="A5" s="378"/>
      <c r="B5" s="363"/>
      <c r="C5" s="367"/>
      <c r="D5" s="368"/>
      <c r="E5" s="369"/>
      <c r="F5" s="370"/>
      <c r="G5" s="370"/>
      <c r="H5" s="370"/>
      <c r="I5" s="367"/>
      <c r="J5" s="368"/>
      <c r="K5" s="369"/>
      <c r="L5" s="370"/>
      <c r="M5" s="370"/>
      <c r="N5" s="370"/>
      <c r="O5" s="367"/>
      <c r="P5" s="368"/>
      <c r="Q5" s="369"/>
      <c r="R5" s="363"/>
      <c r="S5" s="367"/>
      <c r="T5" s="368"/>
      <c r="U5" s="368"/>
      <c r="V5" s="374"/>
      <c r="W5" s="375"/>
      <c r="X5" s="376"/>
      <c r="Y5" s="213"/>
      <c r="Z5" s="214"/>
      <c r="AA5" s="214"/>
      <c r="AB5" s="214"/>
    </row>
    <row r="6" spans="1:28" s="221" customFormat="1" ht="18.75" customHeight="1" x14ac:dyDescent="0.25">
      <c r="A6" s="379"/>
      <c r="B6" s="217" t="s">
        <v>101</v>
      </c>
      <c r="C6" s="217" t="s">
        <v>27</v>
      </c>
      <c r="D6" s="217" t="s">
        <v>101</v>
      </c>
      <c r="E6" s="218" t="s">
        <v>2</v>
      </c>
      <c r="F6" s="217" t="s">
        <v>27</v>
      </c>
      <c r="G6" s="217" t="s">
        <v>101</v>
      </c>
      <c r="H6" s="218" t="s">
        <v>2</v>
      </c>
      <c r="I6" s="217" t="s">
        <v>27</v>
      </c>
      <c r="J6" s="217" t="s">
        <v>101</v>
      </c>
      <c r="K6" s="218" t="s">
        <v>2</v>
      </c>
      <c r="L6" s="217" t="s">
        <v>27</v>
      </c>
      <c r="M6" s="217" t="s">
        <v>101</v>
      </c>
      <c r="N6" s="218" t="s">
        <v>2</v>
      </c>
      <c r="O6" s="217" t="s">
        <v>27</v>
      </c>
      <c r="P6" s="217" t="s">
        <v>101</v>
      </c>
      <c r="Q6" s="218" t="s">
        <v>2</v>
      </c>
      <c r="R6" s="217" t="s">
        <v>101</v>
      </c>
      <c r="S6" s="217" t="s">
        <v>27</v>
      </c>
      <c r="T6" s="217" t="s">
        <v>101</v>
      </c>
      <c r="U6" s="218" t="s">
        <v>2</v>
      </c>
      <c r="V6" s="217" t="s">
        <v>27</v>
      </c>
      <c r="W6" s="217" t="s">
        <v>101</v>
      </c>
      <c r="X6" s="218" t="s">
        <v>2</v>
      </c>
      <c r="Y6" s="219"/>
      <c r="Z6" s="220"/>
      <c r="AA6" s="220"/>
      <c r="AB6" s="220"/>
    </row>
    <row r="7" spans="1:28" s="226" customFormat="1" ht="12.75" customHeight="1" x14ac:dyDescent="0.3">
      <c r="A7" s="222" t="s">
        <v>4</v>
      </c>
      <c r="B7" s="223">
        <v>1</v>
      </c>
      <c r="C7" s="223">
        <v>2</v>
      </c>
      <c r="D7" s="223">
        <v>3</v>
      </c>
      <c r="E7" s="223">
        <v>4</v>
      </c>
      <c r="F7" s="223">
        <v>5</v>
      </c>
      <c r="G7" s="223">
        <v>6</v>
      </c>
      <c r="H7" s="223">
        <v>7</v>
      </c>
      <c r="I7" s="223">
        <v>8</v>
      </c>
      <c r="J7" s="223">
        <v>9</v>
      </c>
      <c r="K7" s="223">
        <v>10</v>
      </c>
      <c r="L7" s="223">
        <v>11</v>
      </c>
      <c r="M7" s="223">
        <v>12</v>
      </c>
      <c r="N7" s="223">
        <v>13</v>
      </c>
      <c r="O7" s="223">
        <v>14</v>
      </c>
      <c r="P7" s="223">
        <v>15</v>
      </c>
      <c r="Q7" s="223">
        <v>16</v>
      </c>
      <c r="R7" s="223">
        <v>17</v>
      </c>
      <c r="S7" s="223">
        <v>18</v>
      </c>
      <c r="T7" s="223">
        <v>19</v>
      </c>
      <c r="U7" s="223">
        <v>20</v>
      </c>
      <c r="V7" s="223">
        <v>21</v>
      </c>
      <c r="W7" s="223">
        <v>22</v>
      </c>
      <c r="X7" s="223">
        <v>23</v>
      </c>
      <c r="Y7" s="224"/>
      <c r="Z7" s="225"/>
      <c r="AA7" s="225"/>
      <c r="AB7" s="225"/>
    </row>
    <row r="8" spans="1:28" s="233" customFormat="1" ht="27.6" x14ac:dyDescent="0.3">
      <c r="A8" s="227" t="s">
        <v>76</v>
      </c>
      <c r="B8" s="228">
        <f>SUM(B9:B28)</f>
        <v>6823</v>
      </c>
      <c r="C8" s="228">
        <f t="shared" ref="C8:D8" si="0">SUM(C9:C28)</f>
        <v>10065</v>
      </c>
      <c r="D8" s="228">
        <f t="shared" si="0"/>
        <v>6545</v>
      </c>
      <c r="E8" s="229">
        <f t="shared" ref="E8:E28" si="1">IF(C8=0,"",ROUND(D8/C8*100,1))</f>
        <v>65</v>
      </c>
      <c r="F8" s="228">
        <f t="shared" ref="F8" si="2">SUM(F9:F28)</f>
        <v>704</v>
      </c>
      <c r="G8" s="228">
        <f t="shared" ref="G8" si="3">SUM(G9:G28)</f>
        <v>552</v>
      </c>
      <c r="H8" s="229">
        <f t="shared" ref="H8:H28" si="4">IF(F8=0,"",ROUND(G8/F8*100,1))</f>
        <v>78.400000000000006</v>
      </c>
      <c r="I8" s="228">
        <f t="shared" ref="I8" si="5">SUM(I9:I28)</f>
        <v>240</v>
      </c>
      <c r="J8" s="228">
        <f t="shared" ref="J8" si="6">SUM(J9:J28)</f>
        <v>230</v>
      </c>
      <c r="K8" s="229">
        <f t="shared" ref="K8:K28" si="7">IF(I8=0,"",ROUND(J8/I8*100,1))</f>
        <v>95.8</v>
      </c>
      <c r="L8" s="228">
        <f t="shared" ref="L8" si="8">SUM(L9:L28)</f>
        <v>54</v>
      </c>
      <c r="M8" s="228">
        <f t="shared" ref="M8" si="9">SUM(M9:M28)</f>
        <v>43</v>
      </c>
      <c r="N8" s="229">
        <f t="shared" ref="N8:N28" si="10">IF(L8=0,"",ROUND(M8/L8*100,1))</f>
        <v>79.599999999999994</v>
      </c>
      <c r="O8" s="228">
        <f t="shared" ref="O8" si="11">SUM(O9:O28)</f>
        <v>6620</v>
      </c>
      <c r="P8" s="228">
        <f t="shared" ref="P8" si="12">SUM(P9:P28)</f>
        <v>4236</v>
      </c>
      <c r="Q8" s="229">
        <f t="shared" ref="Q8:Q28" si="13">IF(O8=0,"",ROUND(P8/O8*100,1))</f>
        <v>64</v>
      </c>
      <c r="R8" s="228">
        <f t="shared" ref="R8" si="14">SUM(R9:R28)</f>
        <v>5412</v>
      </c>
      <c r="S8" s="230">
        <f t="shared" ref="S8" si="15">SUM(S9:S28)</f>
        <v>8332</v>
      </c>
      <c r="T8" s="230">
        <f t="shared" ref="T8" si="16">SUM(T9:T28)</f>
        <v>5251</v>
      </c>
      <c r="U8" s="229">
        <f t="shared" ref="U8:U28" si="17">IF(S8=0,"",ROUND(T8/S8*100,1))</f>
        <v>63</v>
      </c>
      <c r="V8" s="228">
        <f t="shared" ref="V8" si="18">SUM(V9:V28)</f>
        <v>6909</v>
      </c>
      <c r="W8" s="228">
        <f t="shared" ref="W8" si="19">SUM(W9:W28)</f>
        <v>4458</v>
      </c>
      <c r="X8" s="229">
        <f t="shared" ref="X8:X28" si="20">IF(V8=0,"",ROUND(W8/V8*100,1))</f>
        <v>64.5</v>
      </c>
      <c r="Y8" s="231"/>
      <c r="Z8" s="232"/>
      <c r="AA8" s="232"/>
      <c r="AB8" s="232"/>
    </row>
    <row r="9" spans="1:28" s="238" customFormat="1" x14ac:dyDescent="0.3">
      <c r="A9" s="78" t="s">
        <v>77</v>
      </c>
      <c r="B9" s="234">
        <v>152</v>
      </c>
      <c r="C9" s="234">
        <v>222</v>
      </c>
      <c r="D9" s="234">
        <v>149</v>
      </c>
      <c r="E9" s="235">
        <f t="shared" si="1"/>
        <v>67.099999999999994</v>
      </c>
      <c r="F9" s="234">
        <v>14</v>
      </c>
      <c r="G9" s="234">
        <v>12</v>
      </c>
      <c r="H9" s="235">
        <f t="shared" si="4"/>
        <v>85.7</v>
      </c>
      <c r="I9" s="234">
        <v>1</v>
      </c>
      <c r="J9" s="234">
        <v>2</v>
      </c>
      <c r="K9" s="235">
        <f t="shared" si="7"/>
        <v>200</v>
      </c>
      <c r="L9" s="234">
        <v>0</v>
      </c>
      <c r="M9" s="234">
        <v>0</v>
      </c>
      <c r="N9" s="235" t="str">
        <f t="shared" si="10"/>
        <v/>
      </c>
      <c r="O9" s="234">
        <v>210</v>
      </c>
      <c r="P9" s="234">
        <v>101</v>
      </c>
      <c r="Q9" s="235">
        <f t="shared" si="13"/>
        <v>48.1</v>
      </c>
      <c r="R9" s="234">
        <v>120</v>
      </c>
      <c r="S9" s="234">
        <v>175</v>
      </c>
      <c r="T9" s="234">
        <v>120</v>
      </c>
      <c r="U9" s="235">
        <f t="shared" si="17"/>
        <v>68.599999999999994</v>
      </c>
      <c r="V9" s="234">
        <v>151</v>
      </c>
      <c r="W9" s="234">
        <v>109</v>
      </c>
      <c r="X9" s="235">
        <f t="shared" si="20"/>
        <v>72.2</v>
      </c>
      <c r="Y9" s="236"/>
      <c r="Z9" s="237"/>
      <c r="AA9" s="237"/>
      <c r="AB9" s="237"/>
    </row>
    <row r="10" spans="1:28" s="238" customFormat="1" x14ac:dyDescent="0.3">
      <c r="A10" s="78" t="s">
        <v>78</v>
      </c>
      <c r="B10" s="234">
        <v>151</v>
      </c>
      <c r="C10" s="234">
        <v>173</v>
      </c>
      <c r="D10" s="234">
        <v>144</v>
      </c>
      <c r="E10" s="235">
        <f t="shared" si="1"/>
        <v>83.2</v>
      </c>
      <c r="F10" s="234">
        <v>14</v>
      </c>
      <c r="G10" s="234">
        <v>19</v>
      </c>
      <c r="H10" s="235">
        <f t="shared" si="4"/>
        <v>135.69999999999999</v>
      </c>
      <c r="I10" s="234">
        <v>19</v>
      </c>
      <c r="J10" s="234">
        <v>18</v>
      </c>
      <c r="K10" s="235">
        <f t="shared" si="7"/>
        <v>94.7</v>
      </c>
      <c r="L10" s="234">
        <v>3</v>
      </c>
      <c r="M10" s="234">
        <v>0</v>
      </c>
      <c r="N10" s="235">
        <f t="shared" si="10"/>
        <v>0</v>
      </c>
      <c r="O10" s="234">
        <v>154</v>
      </c>
      <c r="P10" s="234">
        <v>130</v>
      </c>
      <c r="Q10" s="235">
        <f t="shared" si="13"/>
        <v>84.4</v>
      </c>
      <c r="R10" s="234">
        <v>115</v>
      </c>
      <c r="S10" s="234">
        <v>138</v>
      </c>
      <c r="T10" s="234">
        <v>112</v>
      </c>
      <c r="U10" s="235">
        <f t="shared" si="17"/>
        <v>81.2</v>
      </c>
      <c r="V10" s="234">
        <v>119</v>
      </c>
      <c r="W10" s="234">
        <v>95</v>
      </c>
      <c r="X10" s="235">
        <f t="shared" si="20"/>
        <v>79.8</v>
      </c>
      <c r="Y10" s="236"/>
      <c r="Z10" s="237"/>
      <c r="AA10" s="237"/>
      <c r="AB10" s="237"/>
    </row>
    <row r="11" spans="1:28" s="238" customFormat="1" x14ac:dyDescent="0.3">
      <c r="A11" s="78" t="s">
        <v>79</v>
      </c>
      <c r="B11" s="234">
        <v>203</v>
      </c>
      <c r="C11" s="234">
        <v>249</v>
      </c>
      <c r="D11" s="234">
        <v>197</v>
      </c>
      <c r="E11" s="235">
        <f t="shared" si="1"/>
        <v>79.099999999999994</v>
      </c>
      <c r="F11" s="234">
        <v>21</v>
      </c>
      <c r="G11" s="234">
        <v>10</v>
      </c>
      <c r="H11" s="235">
        <f t="shared" si="4"/>
        <v>47.6</v>
      </c>
      <c r="I11" s="234">
        <v>18</v>
      </c>
      <c r="J11" s="234">
        <v>25</v>
      </c>
      <c r="K11" s="235">
        <f t="shared" si="7"/>
        <v>138.9</v>
      </c>
      <c r="L11" s="234">
        <v>0</v>
      </c>
      <c r="M11" s="234">
        <v>0</v>
      </c>
      <c r="N11" s="235" t="str">
        <f t="shared" si="10"/>
        <v/>
      </c>
      <c r="O11" s="234">
        <v>219</v>
      </c>
      <c r="P11" s="234">
        <v>182</v>
      </c>
      <c r="Q11" s="235">
        <f t="shared" si="13"/>
        <v>83.1</v>
      </c>
      <c r="R11" s="234">
        <v>168</v>
      </c>
      <c r="S11" s="234">
        <v>213</v>
      </c>
      <c r="T11" s="234">
        <v>164</v>
      </c>
      <c r="U11" s="235">
        <f t="shared" si="17"/>
        <v>77</v>
      </c>
      <c r="V11" s="234">
        <v>186</v>
      </c>
      <c r="W11" s="234">
        <v>130</v>
      </c>
      <c r="X11" s="235">
        <f t="shared" si="20"/>
        <v>69.900000000000006</v>
      </c>
      <c r="Y11" s="236"/>
      <c r="Z11" s="237"/>
      <c r="AA11" s="237"/>
      <c r="AB11" s="237"/>
    </row>
    <row r="12" spans="1:28" s="238" customFormat="1" x14ac:dyDescent="0.3">
      <c r="A12" s="78" t="s">
        <v>80</v>
      </c>
      <c r="B12" s="234">
        <v>137</v>
      </c>
      <c r="C12" s="234">
        <v>161</v>
      </c>
      <c r="D12" s="234">
        <v>134</v>
      </c>
      <c r="E12" s="235">
        <f t="shared" si="1"/>
        <v>83.2</v>
      </c>
      <c r="F12" s="234">
        <v>13</v>
      </c>
      <c r="G12" s="234">
        <v>11</v>
      </c>
      <c r="H12" s="235">
        <f t="shared" si="4"/>
        <v>84.6</v>
      </c>
      <c r="I12" s="234">
        <v>4</v>
      </c>
      <c r="J12" s="234">
        <v>5</v>
      </c>
      <c r="K12" s="235">
        <f t="shared" si="7"/>
        <v>125</v>
      </c>
      <c r="L12" s="234">
        <v>0</v>
      </c>
      <c r="M12" s="234">
        <v>0</v>
      </c>
      <c r="N12" s="235" t="str">
        <f t="shared" si="10"/>
        <v/>
      </c>
      <c r="O12" s="234">
        <v>114</v>
      </c>
      <c r="P12" s="234">
        <v>108</v>
      </c>
      <c r="Q12" s="235">
        <f t="shared" si="13"/>
        <v>94.7</v>
      </c>
      <c r="R12" s="234">
        <v>116</v>
      </c>
      <c r="S12" s="234">
        <v>138</v>
      </c>
      <c r="T12" s="234">
        <v>114</v>
      </c>
      <c r="U12" s="235">
        <f t="shared" si="17"/>
        <v>82.6</v>
      </c>
      <c r="V12" s="234">
        <v>106</v>
      </c>
      <c r="W12" s="234">
        <v>95</v>
      </c>
      <c r="X12" s="235">
        <f t="shared" si="20"/>
        <v>89.6</v>
      </c>
      <c r="Y12" s="236"/>
      <c r="Z12" s="237"/>
      <c r="AA12" s="237"/>
      <c r="AB12" s="237"/>
    </row>
    <row r="13" spans="1:28" s="238" customFormat="1" x14ac:dyDescent="0.3">
      <c r="A13" s="78" t="s">
        <v>81</v>
      </c>
      <c r="B13" s="234">
        <v>224</v>
      </c>
      <c r="C13" s="234">
        <v>271</v>
      </c>
      <c r="D13" s="234">
        <v>221</v>
      </c>
      <c r="E13" s="235">
        <f t="shared" si="1"/>
        <v>81.5</v>
      </c>
      <c r="F13" s="234">
        <v>16</v>
      </c>
      <c r="G13" s="234">
        <v>11</v>
      </c>
      <c r="H13" s="235">
        <f t="shared" si="4"/>
        <v>68.8</v>
      </c>
      <c r="I13" s="234">
        <v>25</v>
      </c>
      <c r="J13" s="234">
        <v>23</v>
      </c>
      <c r="K13" s="235">
        <f t="shared" si="7"/>
        <v>92</v>
      </c>
      <c r="L13" s="234">
        <v>8</v>
      </c>
      <c r="M13" s="234">
        <v>0</v>
      </c>
      <c r="N13" s="235">
        <f t="shared" si="10"/>
        <v>0</v>
      </c>
      <c r="O13" s="234">
        <v>244</v>
      </c>
      <c r="P13" s="234">
        <v>193</v>
      </c>
      <c r="Q13" s="235">
        <f t="shared" si="13"/>
        <v>79.099999999999994</v>
      </c>
      <c r="R13" s="234">
        <v>201</v>
      </c>
      <c r="S13" s="234">
        <v>240</v>
      </c>
      <c r="T13" s="234">
        <v>198</v>
      </c>
      <c r="U13" s="235">
        <f t="shared" si="17"/>
        <v>82.5</v>
      </c>
      <c r="V13" s="234">
        <v>211</v>
      </c>
      <c r="W13" s="234">
        <v>181</v>
      </c>
      <c r="X13" s="235">
        <f t="shared" si="20"/>
        <v>85.8</v>
      </c>
      <c r="Y13" s="236"/>
      <c r="Z13" s="237"/>
      <c r="AA13" s="237"/>
      <c r="AB13" s="237"/>
    </row>
    <row r="14" spans="1:28" s="238" customFormat="1" x14ac:dyDescent="0.3">
      <c r="A14" s="78" t="s">
        <v>82</v>
      </c>
      <c r="B14" s="234">
        <v>129</v>
      </c>
      <c r="C14" s="234">
        <v>219</v>
      </c>
      <c r="D14" s="234">
        <v>125</v>
      </c>
      <c r="E14" s="235">
        <f t="shared" si="1"/>
        <v>57.1</v>
      </c>
      <c r="F14" s="234">
        <v>22</v>
      </c>
      <c r="G14" s="234">
        <v>9</v>
      </c>
      <c r="H14" s="235">
        <f t="shared" si="4"/>
        <v>40.9</v>
      </c>
      <c r="I14" s="234">
        <v>5</v>
      </c>
      <c r="J14" s="234">
        <v>3</v>
      </c>
      <c r="K14" s="235">
        <f t="shared" si="7"/>
        <v>60</v>
      </c>
      <c r="L14" s="234">
        <v>0</v>
      </c>
      <c r="M14" s="234">
        <v>6</v>
      </c>
      <c r="N14" s="235" t="str">
        <f t="shared" si="10"/>
        <v/>
      </c>
      <c r="O14" s="234">
        <v>146</v>
      </c>
      <c r="P14" s="234">
        <v>78</v>
      </c>
      <c r="Q14" s="235">
        <f t="shared" si="13"/>
        <v>53.4</v>
      </c>
      <c r="R14" s="234">
        <v>112</v>
      </c>
      <c r="S14" s="234">
        <v>183</v>
      </c>
      <c r="T14" s="234">
        <v>109</v>
      </c>
      <c r="U14" s="235">
        <f t="shared" si="17"/>
        <v>59.6</v>
      </c>
      <c r="V14" s="234">
        <v>152</v>
      </c>
      <c r="W14" s="234">
        <v>95</v>
      </c>
      <c r="X14" s="235">
        <f t="shared" si="20"/>
        <v>62.5</v>
      </c>
      <c r="Y14" s="236"/>
      <c r="Z14" s="237"/>
      <c r="AA14" s="237"/>
      <c r="AB14" s="237"/>
    </row>
    <row r="15" spans="1:28" s="238" customFormat="1" x14ac:dyDescent="0.3">
      <c r="A15" s="78" t="s">
        <v>83</v>
      </c>
      <c r="B15" s="234">
        <v>634</v>
      </c>
      <c r="C15" s="234">
        <v>1009</v>
      </c>
      <c r="D15" s="234">
        <v>633</v>
      </c>
      <c r="E15" s="235">
        <f t="shared" si="1"/>
        <v>62.7</v>
      </c>
      <c r="F15" s="234">
        <v>50</v>
      </c>
      <c r="G15" s="234">
        <v>29</v>
      </c>
      <c r="H15" s="235">
        <f t="shared" si="4"/>
        <v>58</v>
      </c>
      <c r="I15" s="234">
        <v>11</v>
      </c>
      <c r="J15" s="234">
        <v>15</v>
      </c>
      <c r="K15" s="235">
        <f t="shared" si="7"/>
        <v>136.4</v>
      </c>
      <c r="L15" s="234">
        <v>0</v>
      </c>
      <c r="M15" s="234">
        <v>0</v>
      </c>
      <c r="N15" s="235" t="str">
        <f t="shared" si="10"/>
        <v/>
      </c>
      <c r="O15" s="234">
        <v>587</v>
      </c>
      <c r="P15" s="234">
        <v>252</v>
      </c>
      <c r="Q15" s="235">
        <f t="shared" si="13"/>
        <v>42.9</v>
      </c>
      <c r="R15" s="234">
        <v>560</v>
      </c>
      <c r="S15" s="234">
        <v>903</v>
      </c>
      <c r="T15" s="234">
        <v>560</v>
      </c>
      <c r="U15" s="235">
        <f t="shared" si="17"/>
        <v>62</v>
      </c>
      <c r="V15" s="234">
        <v>677</v>
      </c>
      <c r="W15" s="234">
        <v>445</v>
      </c>
      <c r="X15" s="235">
        <f t="shared" si="20"/>
        <v>65.7</v>
      </c>
      <c r="Y15" s="236"/>
      <c r="Z15" s="237"/>
      <c r="AA15" s="237"/>
      <c r="AB15" s="237"/>
    </row>
    <row r="16" spans="1:28" s="238" customFormat="1" x14ac:dyDescent="0.3">
      <c r="A16" s="78" t="s">
        <v>84</v>
      </c>
      <c r="B16" s="234">
        <v>192</v>
      </c>
      <c r="C16" s="234">
        <v>336</v>
      </c>
      <c r="D16" s="234">
        <v>190</v>
      </c>
      <c r="E16" s="235">
        <f t="shared" si="1"/>
        <v>56.5</v>
      </c>
      <c r="F16" s="234">
        <v>21</v>
      </c>
      <c r="G16" s="234">
        <v>23</v>
      </c>
      <c r="H16" s="235">
        <f t="shared" si="4"/>
        <v>109.5</v>
      </c>
      <c r="I16" s="234">
        <v>11</v>
      </c>
      <c r="J16" s="234">
        <v>15</v>
      </c>
      <c r="K16" s="235">
        <f t="shared" si="7"/>
        <v>136.4</v>
      </c>
      <c r="L16" s="234">
        <v>0</v>
      </c>
      <c r="M16" s="234">
        <v>0</v>
      </c>
      <c r="N16" s="235" t="str">
        <f t="shared" si="10"/>
        <v/>
      </c>
      <c r="O16" s="234">
        <v>224</v>
      </c>
      <c r="P16" s="234">
        <v>120</v>
      </c>
      <c r="Q16" s="235">
        <f t="shared" si="13"/>
        <v>53.6</v>
      </c>
      <c r="R16" s="234">
        <v>154</v>
      </c>
      <c r="S16" s="234">
        <v>281</v>
      </c>
      <c r="T16" s="234">
        <v>152</v>
      </c>
      <c r="U16" s="235">
        <f t="shared" si="17"/>
        <v>54.1</v>
      </c>
      <c r="V16" s="234">
        <v>248</v>
      </c>
      <c r="W16" s="234">
        <v>133</v>
      </c>
      <c r="X16" s="235">
        <f t="shared" si="20"/>
        <v>53.6</v>
      </c>
      <c r="Y16" s="236"/>
      <c r="Z16" s="237"/>
      <c r="AA16" s="237"/>
      <c r="AB16" s="237"/>
    </row>
    <row r="17" spans="1:28" s="238" customFormat="1" x14ac:dyDescent="0.3">
      <c r="A17" s="78" t="s">
        <v>85</v>
      </c>
      <c r="B17" s="234">
        <v>13</v>
      </c>
      <c r="C17" s="234">
        <v>9</v>
      </c>
      <c r="D17" s="234">
        <v>12</v>
      </c>
      <c r="E17" s="235">
        <f t="shared" si="1"/>
        <v>133.30000000000001</v>
      </c>
      <c r="F17" s="234">
        <v>2</v>
      </c>
      <c r="G17" s="234">
        <v>1</v>
      </c>
      <c r="H17" s="235">
        <f t="shared" si="4"/>
        <v>50</v>
      </c>
      <c r="I17" s="234">
        <v>0</v>
      </c>
      <c r="J17" s="234">
        <v>1</v>
      </c>
      <c r="K17" s="235" t="str">
        <f t="shared" si="7"/>
        <v/>
      </c>
      <c r="L17" s="234">
        <v>0</v>
      </c>
      <c r="M17" s="234">
        <v>0</v>
      </c>
      <c r="N17" s="235" t="str">
        <f t="shared" si="10"/>
        <v/>
      </c>
      <c r="O17" s="234">
        <v>8</v>
      </c>
      <c r="P17" s="234">
        <v>12</v>
      </c>
      <c r="Q17" s="235">
        <f t="shared" si="13"/>
        <v>150</v>
      </c>
      <c r="R17" s="234">
        <v>12</v>
      </c>
      <c r="S17" s="234">
        <v>8</v>
      </c>
      <c r="T17" s="234">
        <v>11</v>
      </c>
      <c r="U17" s="235">
        <f t="shared" si="17"/>
        <v>137.5</v>
      </c>
      <c r="V17" s="234">
        <v>7</v>
      </c>
      <c r="W17" s="234">
        <v>11</v>
      </c>
      <c r="X17" s="235">
        <f t="shared" si="20"/>
        <v>157.1</v>
      </c>
      <c r="Y17" s="236"/>
      <c r="Z17" s="237"/>
      <c r="AA17" s="237"/>
      <c r="AB17" s="237"/>
    </row>
    <row r="18" spans="1:28" s="238" customFormat="1" x14ac:dyDescent="0.3">
      <c r="A18" s="78" t="s">
        <v>86</v>
      </c>
      <c r="B18" s="234">
        <v>110</v>
      </c>
      <c r="C18" s="234">
        <v>137</v>
      </c>
      <c r="D18" s="234">
        <v>110</v>
      </c>
      <c r="E18" s="235">
        <f t="shared" si="1"/>
        <v>80.3</v>
      </c>
      <c r="F18" s="234">
        <v>5</v>
      </c>
      <c r="G18" s="234">
        <v>10</v>
      </c>
      <c r="H18" s="235">
        <f t="shared" si="4"/>
        <v>200</v>
      </c>
      <c r="I18" s="234">
        <v>7</v>
      </c>
      <c r="J18" s="234">
        <v>6</v>
      </c>
      <c r="K18" s="235">
        <f t="shared" si="7"/>
        <v>85.7</v>
      </c>
      <c r="L18" s="234">
        <v>0</v>
      </c>
      <c r="M18" s="234">
        <v>6</v>
      </c>
      <c r="N18" s="235" t="str">
        <f t="shared" si="10"/>
        <v/>
      </c>
      <c r="O18" s="234">
        <v>81</v>
      </c>
      <c r="P18" s="234">
        <v>68</v>
      </c>
      <c r="Q18" s="235">
        <f t="shared" si="13"/>
        <v>84</v>
      </c>
      <c r="R18" s="234">
        <v>79</v>
      </c>
      <c r="S18" s="234">
        <v>122</v>
      </c>
      <c r="T18" s="234">
        <v>79</v>
      </c>
      <c r="U18" s="235">
        <f t="shared" si="17"/>
        <v>64.8</v>
      </c>
      <c r="V18" s="234">
        <v>106</v>
      </c>
      <c r="W18" s="234">
        <v>74</v>
      </c>
      <c r="X18" s="235">
        <f t="shared" si="20"/>
        <v>69.8</v>
      </c>
      <c r="Y18" s="236"/>
      <c r="Z18" s="237"/>
      <c r="AA18" s="237"/>
      <c r="AB18" s="237"/>
    </row>
    <row r="19" spans="1:28" s="238" customFormat="1" x14ac:dyDescent="0.3">
      <c r="A19" s="78" t="s">
        <v>87</v>
      </c>
      <c r="B19" s="234">
        <v>312</v>
      </c>
      <c r="C19" s="234">
        <v>353</v>
      </c>
      <c r="D19" s="234">
        <v>310</v>
      </c>
      <c r="E19" s="235">
        <f t="shared" si="1"/>
        <v>87.8</v>
      </c>
      <c r="F19" s="234">
        <v>13</v>
      </c>
      <c r="G19" s="234">
        <v>9</v>
      </c>
      <c r="H19" s="235">
        <f t="shared" si="4"/>
        <v>69.2</v>
      </c>
      <c r="I19" s="234">
        <v>13</v>
      </c>
      <c r="J19" s="234">
        <v>21</v>
      </c>
      <c r="K19" s="235">
        <f t="shared" si="7"/>
        <v>161.5</v>
      </c>
      <c r="L19" s="234">
        <v>2</v>
      </c>
      <c r="M19" s="234">
        <v>0</v>
      </c>
      <c r="N19" s="235">
        <f t="shared" si="10"/>
        <v>0</v>
      </c>
      <c r="O19" s="234">
        <v>186</v>
      </c>
      <c r="P19" s="234">
        <v>166</v>
      </c>
      <c r="Q19" s="235">
        <f t="shared" si="13"/>
        <v>89.2</v>
      </c>
      <c r="R19" s="234">
        <v>268</v>
      </c>
      <c r="S19" s="234">
        <v>301</v>
      </c>
      <c r="T19" s="234">
        <v>268</v>
      </c>
      <c r="U19" s="235">
        <f t="shared" si="17"/>
        <v>89</v>
      </c>
      <c r="V19" s="234">
        <v>232</v>
      </c>
      <c r="W19" s="234">
        <v>216</v>
      </c>
      <c r="X19" s="235">
        <f t="shared" si="20"/>
        <v>93.1</v>
      </c>
      <c r="Y19" s="236"/>
      <c r="Z19" s="237"/>
      <c r="AA19" s="237"/>
      <c r="AB19" s="237"/>
    </row>
    <row r="20" spans="1:28" s="238" customFormat="1" x14ac:dyDescent="0.3">
      <c r="A20" s="78" t="s">
        <v>88</v>
      </c>
      <c r="B20" s="234">
        <v>523</v>
      </c>
      <c r="C20" s="234">
        <v>666</v>
      </c>
      <c r="D20" s="234">
        <v>502</v>
      </c>
      <c r="E20" s="235">
        <f t="shared" si="1"/>
        <v>75.400000000000006</v>
      </c>
      <c r="F20" s="234">
        <v>43</v>
      </c>
      <c r="G20" s="234">
        <v>30</v>
      </c>
      <c r="H20" s="235">
        <f t="shared" si="4"/>
        <v>69.8</v>
      </c>
      <c r="I20" s="234">
        <v>13</v>
      </c>
      <c r="J20" s="234">
        <v>10</v>
      </c>
      <c r="K20" s="235">
        <f t="shared" si="7"/>
        <v>76.900000000000006</v>
      </c>
      <c r="L20" s="234">
        <v>19</v>
      </c>
      <c r="M20" s="234">
        <v>7</v>
      </c>
      <c r="N20" s="235">
        <f t="shared" si="10"/>
        <v>36.799999999999997</v>
      </c>
      <c r="O20" s="234">
        <v>399</v>
      </c>
      <c r="P20" s="234">
        <v>349</v>
      </c>
      <c r="Q20" s="235">
        <f t="shared" si="13"/>
        <v>87.5</v>
      </c>
      <c r="R20" s="234">
        <v>433</v>
      </c>
      <c r="S20" s="234">
        <v>589</v>
      </c>
      <c r="T20" s="234">
        <v>420</v>
      </c>
      <c r="U20" s="235">
        <f t="shared" si="17"/>
        <v>71.3</v>
      </c>
      <c r="V20" s="234">
        <v>497</v>
      </c>
      <c r="W20" s="234">
        <v>322</v>
      </c>
      <c r="X20" s="235">
        <f t="shared" si="20"/>
        <v>64.8</v>
      </c>
      <c r="Y20" s="236"/>
      <c r="Z20" s="237"/>
      <c r="AA20" s="237"/>
      <c r="AB20" s="237"/>
    </row>
    <row r="21" spans="1:28" s="238" customFormat="1" x14ac:dyDescent="0.3">
      <c r="A21" s="78" t="s">
        <v>89</v>
      </c>
      <c r="B21" s="234">
        <v>170</v>
      </c>
      <c r="C21" s="234">
        <v>218</v>
      </c>
      <c r="D21" s="234">
        <v>167</v>
      </c>
      <c r="E21" s="239">
        <f t="shared" si="1"/>
        <v>76.599999999999994</v>
      </c>
      <c r="F21" s="234">
        <v>9</v>
      </c>
      <c r="G21" s="234">
        <v>10</v>
      </c>
      <c r="H21" s="239">
        <f t="shared" si="4"/>
        <v>111.1</v>
      </c>
      <c r="I21" s="234">
        <v>1</v>
      </c>
      <c r="J21" s="234">
        <v>3</v>
      </c>
      <c r="K21" s="239">
        <f t="shared" si="7"/>
        <v>300</v>
      </c>
      <c r="L21" s="234">
        <v>0</v>
      </c>
      <c r="M21" s="234">
        <v>0</v>
      </c>
      <c r="N21" s="239" t="str">
        <f t="shared" si="10"/>
        <v/>
      </c>
      <c r="O21" s="234">
        <v>216</v>
      </c>
      <c r="P21" s="234">
        <v>154</v>
      </c>
      <c r="Q21" s="239">
        <f t="shared" si="13"/>
        <v>71.3</v>
      </c>
      <c r="R21" s="234">
        <v>144</v>
      </c>
      <c r="S21" s="234">
        <v>189</v>
      </c>
      <c r="T21" s="234">
        <v>142</v>
      </c>
      <c r="U21" s="239">
        <f t="shared" si="17"/>
        <v>75.099999999999994</v>
      </c>
      <c r="V21" s="234">
        <v>142</v>
      </c>
      <c r="W21" s="234">
        <v>114</v>
      </c>
      <c r="X21" s="239">
        <f t="shared" si="20"/>
        <v>80.3</v>
      </c>
      <c r="Y21" s="240"/>
      <c r="Z21" s="240"/>
      <c r="AA21" s="240"/>
      <c r="AB21" s="240"/>
    </row>
    <row r="22" spans="1:28" s="238" customFormat="1" x14ac:dyDescent="0.3">
      <c r="A22" s="78" t="s">
        <v>90</v>
      </c>
      <c r="B22" s="234">
        <v>150</v>
      </c>
      <c r="C22" s="234">
        <v>228</v>
      </c>
      <c r="D22" s="234">
        <v>146</v>
      </c>
      <c r="E22" s="235">
        <f t="shared" si="1"/>
        <v>64</v>
      </c>
      <c r="F22" s="234">
        <v>21</v>
      </c>
      <c r="G22" s="234">
        <v>16</v>
      </c>
      <c r="H22" s="235">
        <f t="shared" si="4"/>
        <v>76.2</v>
      </c>
      <c r="I22" s="234">
        <v>2</v>
      </c>
      <c r="J22" s="234">
        <v>2</v>
      </c>
      <c r="K22" s="235">
        <f t="shared" si="7"/>
        <v>100</v>
      </c>
      <c r="L22" s="234">
        <v>1</v>
      </c>
      <c r="M22" s="234">
        <v>0</v>
      </c>
      <c r="N22" s="235">
        <f t="shared" si="10"/>
        <v>0</v>
      </c>
      <c r="O22" s="234">
        <v>134</v>
      </c>
      <c r="P22" s="234">
        <v>79</v>
      </c>
      <c r="Q22" s="235">
        <f t="shared" si="13"/>
        <v>59</v>
      </c>
      <c r="R22" s="234">
        <v>122</v>
      </c>
      <c r="S22" s="234">
        <v>185</v>
      </c>
      <c r="T22" s="234">
        <v>118</v>
      </c>
      <c r="U22" s="235">
        <f t="shared" si="17"/>
        <v>63.8</v>
      </c>
      <c r="V22" s="234">
        <v>149</v>
      </c>
      <c r="W22" s="234">
        <v>102</v>
      </c>
      <c r="X22" s="235">
        <f t="shared" si="20"/>
        <v>68.5</v>
      </c>
      <c r="Y22" s="236"/>
      <c r="Z22" s="237"/>
      <c r="AA22" s="237"/>
      <c r="AB22" s="237"/>
    </row>
    <row r="23" spans="1:28" s="238" customFormat="1" x14ac:dyDescent="0.3">
      <c r="A23" s="78" t="s">
        <v>91</v>
      </c>
      <c r="B23" s="234">
        <v>244</v>
      </c>
      <c r="C23" s="234">
        <v>341</v>
      </c>
      <c r="D23" s="234">
        <v>243</v>
      </c>
      <c r="E23" s="235">
        <f t="shared" si="1"/>
        <v>71.3</v>
      </c>
      <c r="F23" s="234">
        <v>30</v>
      </c>
      <c r="G23" s="234">
        <v>22</v>
      </c>
      <c r="H23" s="235">
        <f t="shared" si="4"/>
        <v>73.3</v>
      </c>
      <c r="I23" s="234">
        <v>11</v>
      </c>
      <c r="J23" s="234">
        <v>9</v>
      </c>
      <c r="K23" s="235">
        <f t="shared" si="7"/>
        <v>81.8</v>
      </c>
      <c r="L23" s="234">
        <v>0</v>
      </c>
      <c r="M23" s="234">
        <v>0</v>
      </c>
      <c r="N23" s="235" t="str">
        <f t="shared" si="10"/>
        <v/>
      </c>
      <c r="O23" s="234">
        <v>214</v>
      </c>
      <c r="P23" s="234">
        <v>144</v>
      </c>
      <c r="Q23" s="235">
        <f t="shared" si="13"/>
        <v>67.3</v>
      </c>
      <c r="R23" s="234">
        <v>203</v>
      </c>
      <c r="S23" s="234">
        <v>286</v>
      </c>
      <c r="T23" s="234">
        <v>202</v>
      </c>
      <c r="U23" s="235">
        <f t="shared" si="17"/>
        <v>70.599999999999994</v>
      </c>
      <c r="V23" s="234">
        <v>231</v>
      </c>
      <c r="W23" s="234">
        <v>178</v>
      </c>
      <c r="X23" s="235">
        <f t="shared" si="20"/>
        <v>77.099999999999994</v>
      </c>
      <c r="Y23" s="236"/>
      <c r="Z23" s="237"/>
      <c r="AA23" s="237"/>
      <c r="AB23" s="237"/>
    </row>
    <row r="24" spans="1:28" s="238" customFormat="1" x14ac:dyDescent="0.3">
      <c r="A24" s="78" t="s">
        <v>92</v>
      </c>
      <c r="B24" s="234">
        <v>397</v>
      </c>
      <c r="C24" s="234">
        <v>515</v>
      </c>
      <c r="D24" s="234">
        <v>383</v>
      </c>
      <c r="E24" s="235">
        <f t="shared" si="1"/>
        <v>74.400000000000006</v>
      </c>
      <c r="F24" s="234">
        <v>33</v>
      </c>
      <c r="G24" s="234">
        <v>23</v>
      </c>
      <c r="H24" s="235">
        <f t="shared" si="4"/>
        <v>69.7</v>
      </c>
      <c r="I24" s="234">
        <v>30</v>
      </c>
      <c r="J24" s="234">
        <v>15</v>
      </c>
      <c r="K24" s="235">
        <f t="shared" si="7"/>
        <v>50</v>
      </c>
      <c r="L24" s="234">
        <v>0</v>
      </c>
      <c r="M24" s="234">
        <v>0</v>
      </c>
      <c r="N24" s="235" t="str">
        <f t="shared" si="10"/>
        <v/>
      </c>
      <c r="O24" s="234">
        <v>415</v>
      </c>
      <c r="P24" s="234">
        <v>297</v>
      </c>
      <c r="Q24" s="235">
        <f t="shared" si="13"/>
        <v>71.599999999999994</v>
      </c>
      <c r="R24" s="234">
        <v>338</v>
      </c>
      <c r="S24" s="234">
        <v>453</v>
      </c>
      <c r="T24" s="234">
        <v>331</v>
      </c>
      <c r="U24" s="235">
        <f t="shared" si="17"/>
        <v>73.099999999999994</v>
      </c>
      <c r="V24" s="234">
        <v>392</v>
      </c>
      <c r="W24" s="234">
        <v>287</v>
      </c>
      <c r="X24" s="235">
        <f t="shared" si="20"/>
        <v>73.2</v>
      </c>
      <c r="Y24" s="236"/>
      <c r="Z24" s="237"/>
      <c r="AA24" s="237"/>
      <c r="AB24" s="237"/>
    </row>
    <row r="25" spans="1:28" s="238" customFormat="1" x14ac:dyDescent="0.3">
      <c r="A25" s="78" t="s">
        <v>93</v>
      </c>
      <c r="B25" s="234">
        <v>320</v>
      </c>
      <c r="C25" s="234">
        <v>474</v>
      </c>
      <c r="D25" s="234">
        <v>314</v>
      </c>
      <c r="E25" s="235">
        <f t="shared" si="1"/>
        <v>66.2</v>
      </c>
      <c r="F25" s="234">
        <v>34</v>
      </c>
      <c r="G25" s="234">
        <v>35</v>
      </c>
      <c r="H25" s="235">
        <f t="shared" si="4"/>
        <v>102.9</v>
      </c>
      <c r="I25" s="234">
        <v>0</v>
      </c>
      <c r="J25" s="234">
        <v>1</v>
      </c>
      <c r="K25" s="235" t="str">
        <f t="shared" si="7"/>
        <v/>
      </c>
      <c r="L25" s="234">
        <v>7</v>
      </c>
      <c r="M25" s="234">
        <v>4</v>
      </c>
      <c r="N25" s="235">
        <f t="shared" si="10"/>
        <v>57.1</v>
      </c>
      <c r="O25" s="234">
        <v>393</v>
      </c>
      <c r="P25" s="234">
        <v>243</v>
      </c>
      <c r="Q25" s="235">
        <f t="shared" si="13"/>
        <v>61.8</v>
      </c>
      <c r="R25" s="234">
        <v>235</v>
      </c>
      <c r="S25" s="234">
        <v>395</v>
      </c>
      <c r="T25" s="234">
        <v>232</v>
      </c>
      <c r="U25" s="235">
        <f t="shared" si="17"/>
        <v>58.7</v>
      </c>
      <c r="V25" s="234">
        <v>352</v>
      </c>
      <c r="W25" s="234">
        <v>205</v>
      </c>
      <c r="X25" s="235">
        <f t="shared" si="20"/>
        <v>58.2</v>
      </c>
      <c r="Y25" s="236"/>
      <c r="Z25" s="237"/>
      <c r="AA25" s="237"/>
      <c r="AB25" s="237"/>
    </row>
    <row r="26" spans="1:28" s="238" customFormat="1" x14ac:dyDescent="0.3">
      <c r="A26" s="78" t="s">
        <v>94</v>
      </c>
      <c r="B26" s="234">
        <v>248</v>
      </c>
      <c r="C26" s="234">
        <v>337</v>
      </c>
      <c r="D26" s="234">
        <v>245</v>
      </c>
      <c r="E26" s="235">
        <f t="shared" si="1"/>
        <v>72.7</v>
      </c>
      <c r="F26" s="234">
        <v>38</v>
      </c>
      <c r="G26" s="234">
        <v>35</v>
      </c>
      <c r="H26" s="235">
        <f t="shared" si="4"/>
        <v>92.1</v>
      </c>
      <c r="I26" s="234">
        <v>17</v>
      </c>
      <c r="J26" s="234">
        <v>21</v>
      </c>
      <c r="K26" s="235">
        <f t="shared" si="7"/>
        <v>123.5</v>
      </c>
      <c r="L26" s="234">
        <v>7</v>
      </c>
      <c r="M26" s="234">
        <v>20</v>
      </c>
      <c r="N26" s="235">
        <f t="shared" si="10"/>
        <v>285.7</v>
      </c>
      <c r="O26" s="234">
        <v>330</v>
      </c>
      <c r="P26" s="234">
        <v>240</v>
      </c>
      <c r="Q26" s="235">
        <f t="shared" si="13"/>
        <v>72.7</v>
      </c>
      <c r="R26" s="234">
        <v>197</v>
      </c>
      <c r="S26" s="234">
        <v>288</v>
      </c>
      <c r="T26" s="234">
        <v>196</v>
      </c>
      <c r="U26" s="235">
        <f t="shared" si="17"/>
        <v>68.099999999999994</v>
      </c>
      <c r="V26" s="234">
        <v>264</v>
      </c>
      <c r="W26" s="234">
        <v>180</v>
      </c>
      <c r="X26" s="235">
        <f t="shared" si="20"/>
        <v>68.2</v>
      </c>
      <c r="Y26" s="236"/>
      <c r="Z26" s="237"/>
      <c r="AA26" s="237"/>
      <c r="AB26" s="237"/>
    </row>
    <row r="27" spans="1:28" s="238" customFormat="1" x14ac:dyDescent="0.3">
      <c r="A27" s="78" t="s">
        <v>95</v>
      </c>
      <c r="B27" s="234">
        <v>625</v>
      </c>
      <c r="C27" s="234">
        <v>1121</v>
      </c>
      <c r="D27" s="234">
        <v>593</v>
      </c>
      <c r="E27" s="235">
        <f t="shared" si="1"/>
        <v>52.9</v>
      </c>
      <c r="F27" s="234">
        <v>45</v>
      </c>
      <c r="G27" s="234">
        <v>29</v>
      </c>
      <c r="H27" s="235">
        <f t="shared" si="4"/>
        <v>64.400000000000006</v>
      </c>
      <c r="I27" s="234">
        <v>21</v>
      </c>
      <c r="J27" s="234">
        <v>8</v>
      </c>
      <c r="K27" s="235">
        <f t="shared" si="7"/>
        <v>38.1</v>
      </c>
      <c r="L27" s="234">
        <v>0</v>
      </c>
      <c r="M27" s="234">
        <v>0</v>
      </c>
      <c r="N27" s="235" t="str">
        <f t="shared" si="10"/>
        <v/>
      </c>
      <c r="O27" s="234">
        <v>784</v>
      </c>
      <c r="P27" s="234">
        <v>482</v>
      </c>
      <c r="Q27" s="235">
        <f t="shared" si="13"/>
        <v>61.5</v>
      </c>
      <c r="R27" s="234">
        <v>483</v>
      </c>
      <c r="S27" s="234">
        <v>909</v>
      </c>
      <c r="T27" s="234">
        <v>460</v>
      </c>
      <c r="U27" s="235">
        <f t="shared" si="17"/>
        <v>50.6</v>
      </c>
      <c r="V27" s="234">
        <v>760</v>
      </c>
      <c r="W27" s="234">
        <v>402</v>
      </c>
      <c r="X27" s="235">
        <f t="shared" si="20"/>
        <v>52.9</v>
      </c>
      <c r="Y27" s="236"/>
      <c r="Z27" s="237"/>
      <c r="AA27" s="237"/>
      <c r="AB27" s="237"/>
    </row>
    <row r="28" spans="1:28" s="238" customFormat="1" x14ac:dyDescent="0.3">
      <c r="A28" s="78" t="s">
        <v>96</v>
      </c>
      <c r="B28" s="234">
        <v>1889</v>
      </c>
      <c r="C28" s="234">
        <v>3026</v>
      </c>
      <c r="D28" s="234">
        <v>1727</v>
      </c>
      <c r="E28" s="235">
        <f t="shared" si="1"/>
        <v>57.1</v>
      </c>
      <c r="F28" s="234">
        <v>260</v>
      </c>
      <c r="G28" s="234">
        <v>208</v>
      </c>
      <c r="H28" s="235">
        <f t="shared" si="4"/>
        <v>80</v>
      </c>
      <c r="I28" s="234">
        <v>31</v>
      </c>
      <c r="J28" s="234">
        <v>27</v>
      </c>
      <c r="K28" s="235">
        <f t="shared" si="7"/>
        <v>87.1</v>
      </c>
      <c r="L28" s="234">
        <v>7</v>
      </c>
      <c r="M28" s="234">
        <v>0</v>
      </c>
      <c r="N28" s="235">
        <f t="shared" si="10"/>
        <v>0</v>
      </c>
      <c r="O28" s="234">
        <v>1562</v>
      </c>
      <c r="P28" s="234">
        <v>838</v>
      </c>
      <c r="Q28" s="235">
        <f t="shared" si="13"/>
        <v>53.6</v>
      </c>
      <c r="R28" s="234">
        <v>1352</v>
      </c>
      <c r="S28" s="234">
        <v>2336</v>
      </c>
      <c r="T28" s="234">
        <v>1263</v>
      </c>
      <c r="U28" s="235">
        <f t="shared" si="17"/>
        <v>54.1</v>
      </c>
      <c r="V28" s="234">
        <v>1927</v>
      </c>
      <c r="W28" s="234">
        <v>1084</v>
      </c>
      <c r="X28" s="235">
        <f t="shared" si="20"/>
        <v>56.3</v>
      </c>
      <c r="Y28" s="236"/>
      <c r="Z28" s="237"/>
      <c r="AA28" s="237"/>
      <c r="AB28" s="237"/>
    </row>
    <row r="29" spans="1:28" ht="3.6" customHeight="1" x14ac:dyDescent="0.3">
      <c r="C29" s="243"/>
      <c r="T29" s="360"/>
      <c r="U29" s="360"/>
    </row>
    <row r="30" spans="1:28" s="246" customFormat="1" ht="40.5" customHeight="1" x14ac:dyDescent="0.25">
      <c r="A30" s="244"/>
      <c r="B30" s="357" t="s">
        <v>102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245"/>
      <c r="P30" s="245"/>
      <c r="Q30" s="245"/>
      <c r="R30" s="245"/>
      <c r="S30" s="245"/>
      <c r="T30" s="245"/>
      <c r="U30" s="245"/>
      <c r="V30" s="245"/>
      <c r="W30" s="245"/>
      <c r="X30" s="245"/>
    </row>
  </sheetData>
  <mergeCells count="14">
    <mergeCell ref="V4:X5"/>
    <mergeCell ref="A4:A6"/>
    <mergeCell ref="O4:Q5"/>
    <mergeCell ref="R4:R5"/>
    <mergeCell ref="S4:U5"/>
    <mergeCell ref="T29:U29"/>
    <mergeCell ref="B30:N30"/>
    <mergeCell ref="B1:M1"/>
    <mergeCell ref="B2:M2"/>
    <mergeCell ref="B4:B5"/>
    <mergeCell ref="C4:E5"/>
    <mergeCell ref="F4:H5"/>
    <mergeCell ref="I4:K5"/>
    <mergeCell ref="L4:N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0"/>
  <sheetViews>
    <sheetView view="pageBreakPreview" zoomScale="90" zoomScaleNormal="80" zoomScaleSheetLayoutView="90" workbookViewId="0">
      <selection activeCell="V8" sqref="V8:W8"/>
    </sheetView>
  </sheetViews>
  <sheetFormatPr defaultColWidth="9.109375" defaultRowHeight="15.6" x14ac:dyDescent="0.3"/>
  <cols>
    <col min="1" max="1" width="18.33203125" style="242" customWidth="1"/>
    <col min="2" max="2" width="14" style="238" customWidth="1"/>
    <col min="3" max="4" width="10.109375" style="238" customWidth="1"/>
    <col min="5" max="5" width="8.88671875" style="238" customWidth="1"/>
    <col min="6" max="6" width="10" style="238" customWidth="1"/>
    <col min="7" max="7" width="9.44140625" style="238" customWidth="1"/>
    <col min="8" max="8" width="7.88671875" style="238" customWidth="1"/>
    <col min="9" max="9" width="9.109375" style="238" customWidth="1"/>
    <col min="10" max="10" width="8.5546875" style="238" customWidth="1"/>
    <col min="11" max="11" width="8.33203125" style="238" customWidth="1"/>
    <col min="12" max="12" width="10.5546875" style="238" customWidth="1"/>
    <col min="13" max="13" width="9.33203125" style="238" customWidth="1"/>
    <col min="14" max="14" width="7.88671875" style="238" customWidth="1"/>
    <col min="15" max="16" width="12" style="238" customWidth="1"/>
    <col min="17" max="17" width="7.88671875" style="238" customWidth="1"/>
    <col min="18" max="18" width="20.33203125" style="238" customWidth="1"/>
    <col min="19" max="19" width="11.33203125" style="238" customWidth="1"/>
    <col min="20" max="20" width="9.88671875" style="238" customWidth="1"/>
    <col min="21" max="21" width="7.88671875" style="238" customWidth="1"/>
    <col min="22" max="22" width="10.6640625" style="241" customWidth="1"/>
    <col min="23" max="23" width="11.109375" style="241" customWidth="1"/>
    <col min="24" max="24" width="7.88671875" style="241" customWidth="1"/>
    <col min="25" max="16384" width="9.109375" style="241"/>
  </cols>
  <sheetData>
    <row r="1" spans="1:28" s="205" customFormat="1" ht="20.399999999999999" customHeight="1" x14ac:dyDescent="0.3">
      <c r="A1" s="202"/>
      <c r="B1" s="361" t="s">
        <v>75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203"/>
      <c r="O1" s="203"/>
      <c r="P1" s="203"/>
      <c r="Q1" s="203"/>
      <c r="R1" s="203"/>
      <c r="S1" s="204"/>
      <c r="T1" s="204"/>
      <c r="U1" s="203"/>
      <c r="X1" s="206" t="s">
        <v>21</v>
      </c>
    </row>
    <row r="2" spans="1:28" s="205" customFormat="1" ht="20.399999999999999" customHeight="1" x14ac:dyDescent="0.25">
      <c r="B2" s="361" t="s">
        <v>127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207"/>
      <c r="O2" s="207"/>
      <c r="P2" s="207"/>
      <c r="Q2" s="207"/>
      <c r="R2" s="207"/>
      <c r="S2" s="208"/>
      <c r="T2" s="208"/>
      <c r="U2" s="207"/>
    </row>
    <row r="3" spans="1:28" s="205" customFormat="1" ht="15" customHeight="1" x14ac:dyDescent="0.3">
      <c r="B3" s="209"/>
      <c r="C3" s="209"/>
      <c r="D3" s="209"/>
      <c r="E3" s="209"/>
      <c r="F3" s="209"/>
      <c r="G3" s="209"/>
      <c r="H3" s="209"/>
      <c r="I3" s="209"/>
      <c r="J3" s="209"/>
      <c r="K3" s="158"/>
      <c r="L3" s="158"/>
      <c r="M3" s="158"/>
      <c r="N3" s="158" t="s">
        <v>6</v>
      </c>
      <c r="O3" s="209"/>
      <c r="P3" s="209"/>
      <c r="Q3" s="210"/>
      <c r="R3" s="209"/>
      <c r="S3" s="211"/>
      <c r="T3" s="212"/>
      <c r="U3" s="210"/>
      <c r="X3" s="158" t="s">
        <v>6</v>
      </c>
    </row>
    <row r="4" spans="1:28" s="215" customFormat="1" ht="21.6" customHeight="1" x14ac:dyDescent="0.25">
      <c r="A4" s="377"/>
      <c r="B4" s="362" t="s">
        <v>110</v>
      </c>
      <c r="C4" s="364" t="s">
        <v>111</v>
      </c>
      <c r="D4" s="365"/>
      <c r="E4" s="366"/>
      <c r="F4" s="370" t="s">
        <v>37</v>
      </c>
      <c r="G4" s="370"/>
      <c r="H4" s="370"/>
      <c r="I4" s="364" t="s">
        <v>14</v>
      </c>
      <c r="J4" s="365"/>
      <c r="K4" s="366"/>
      <c r="L4" s="364" t="s">
        <v>20</v>
      </c>
      <c r="M4" s="365"/>
      <c r="N4" s="365"/>
      <c r="O4" s="364" t="s">
        <v>10</v>
      </c>
      <c r="P4" s="365"/>
      <c r="Q4" s="366"/>
      <c r="R4" s="362" t="s">
        <v>48</v>
      </c>
      <c r="S4" s="364" t="s">
        <v>17</v>
      </c>
      <c r="T4" s="365"/>
      <c r="U4" s="365"/>
      <c r="V4" s="371" t="s">
        <v>16</v>
      </c>
      <c r="W4" s="372"/>
      <c r="X4" s="373"/>
      <c r="Y4" s="213"/>
      <c r="Z4" s="214"/>
      <c r="AA4" s="214"/>
      <c r="AB4" s="214"/>
    </row>
    <row r="5" spans="1:28" s="216" customFormat="1" ht="24" customHeight="1" x14ac:dyDescent="0.25">
      <c r="A5" s="378"/>
      <c r="B5" s="363"/>
      <c r="C5" s="367"/>
      <c r="D5" s="368"/>
      <c r="E5" s="369"/>
      <c r="F5" s="370"/>
      <c r="G5" s="370"/>
      <c r="H5" s="370"/>
      <c r="I5" s="367"/>
      <c r="J5" s="368"/>
      <c r="K5" s="369"/>
      <c r="L5" s="367"/>
      <c r="M5" s="368"/>
      <c r="N5" s="368"/>
      <c r="O5" s="367"/>
      <c r="P5" s="368"/>
      <c r="Q5" s="369"/>
      <c r="R5" s="363"/>
      <c r="S5" s="367"/>
      <c r="T5" s="368"/>
      <c r="U5" s="368"/>
      <c r="V5" s="374"/>
      <c r="W5" s="375"/>
      <c r="X5" s="376"/>
      <c r="Y5" s="213"/>
      <c r="Z5" s="214"/>
      <c r="AA5" s="214"/>
      <c r="AB5" s="214"/>
    </row>
    <row r="6" spans="1:28" s="221" customFormat="1" ht="18.75" customHeight="1" x14ac:dyDescent="0.25">
      <c r="A6" s="379"/>
      <c r="B6" s="217" t="s">
        <v>101</v>
      </c>
      <c r="C6" s="217" t="s">
        <v>27</v>
      </c>
      <c r="D6" s="217" t="s">
        <v>101</v>
      </c>
      <c r="E6" s="218" t="s">
        <v>2</v>
      </c>
      <c r="F6" s="217" t="s">
        <v>27</v>
      </c>
      <c r="G6" s="217" t="s">
        <v>101</v>
      </c>
      <c r="H6" s="218" t="s">
        <v>2</v>
      </c>
      <c r="I6" s="217" t="s">
        <v>27</v>
      </c>
      <c r="J6" s="217" t="s">
        <v>101</v>
      </c>
      <c r="K6" s="218" t="s">
        <v>2</v>
      </c>
      <c r="L6" s="217" t="s">
        <v>27</v>
      </c>
      <c r="M6" s="217" t="s">
        <v>101</v>
      </c>
      <c r="N6" s="218" t="s">
        <v>2</v>
      </c>
      <c r="O6" s="217" t="s">
        <v>27</v>
      </c>
      <c r="P6" s="217" t="s">
        <v>101</v>
      </c>
      <c r="Q6" s="218" t="s">
        <v>2</v>
      </c>
      <c r="R6" s="217" t="s">
        <v>101</v>
      </c>
      <c r="S6" s="217" t="s">
        <v>27</v>
      </c>
      <c r="T6" s="217" t="s">
        <v>101</v>
      </c>
      <c r="U6" s="218" t="s">
        <v>2</v>
      </c>
      <c r="V6" s="217" t="s">
        <v>27</v>
      </c>
      <c r="W6" s="217" t="s">
        <v>101</v>
      </c>
      <c r="X6" s="218" t="s">
        <v>2</v>
      </c>
      <c r="Y6" s="219"/>
      <c r="Z6" s="220"/>
      <c r="AA6" s="220"/>
      <c r="AB6" s="220"/>
    </row>
    <row r="7" spans="1:28" s="215" customFormat="1" ht="12.75" customHeight="1" x14ac:dyDescent="0.25">
      <c r="A7" s="247" t="s">
        <v>4</v>
      </c>
      <c r="B7" s="223">
        <v>1</v>
      </c>
      <c r="C7" s="223">
        <v>2</v>
      </c>
      <c r="D7" s="223">
        <v>3</v>
      </c>
      <c r="E7" s="223">
        <v>4</v>
      </c>
      <c r="F7" s="223">
        <v>5</v>
      </c>
      <c r="G7" s="223">
        <v>6</v>
      </c>
      <c r="H7" s="223">
        <v>7</v>
      </c>
      <c r="I7" s="223">
        <v>8</v>
      </c>
      <c r="J7" s="223">
        <v>9</v>
      </c>
      <c r="K7" s="223">
        <v>10</v>
      </c>
      <c r="L7" s="223">
        <v>11</v>
      </c>
      <c r="M7" s="223">
        <v>12</v>
      </c>
      <c r="N7" s="223">
        <v>13</v>
      </c>
      <c r="O7" s="223">
        <v>14</v>
      </c>
      <c r="P7" s="223">
        <v>15</v>
      </c>
      <c r="Q7" s="223">
        <v>16</v>
      </c>
      <c r="R7" s="223">
        <v>17</v>
      </c>
      <c r="S7" s="223">
        <v>18</v>
      </c>
      <c r="T7" s="223">
        <v>19</v>
      </c>
      <c r="U7" s="223">
        <v>20</v>
      </c>
      <c r="V7" s="223">
        <v>21</v>
      </c>
      <c r="W7" s="223">
        <v>22</v>
      </c>
      <c r="X7" s="223">
        <v>23</v>
      </c>
      <c r="Y7" s="248"/>
      <c r="Z7" s="249"/>
      <c r="AA7" s="249"/>
      <c r="AB7" s="249"/>
    </row>
    <row r="8" spans="1:28" s="233" customFormat="1" ht="27.6" x14ac:dyDescent="0.3">
      <c r="A8" s="227" t="s">
        <v>76</v>
      </c>
      <c r="B8" s="228">
        <f>SUM(B9:B28)</f>
        <v>6105</v>
      </c>
      <c r="C8" s="228">
        <f t="shared" ref="C8:D8" si="0">SUM(C9:C28)</f>
        <v>8292</v>
      </c>
      <c r="D8" s="228">
        <f t="shared" si="0"/>
        <v>5964</v>
      </c>
      <c r="E8" s="229">
        <f t="shared" ref="E8:E28" si="1">IF(C8=0,"",ROUND(D8/C8*100,1))</f>
        <v>71.900000000000006</v>
      </c>
      <c r="F8" s="228">
        <f t="shared" ref="F8" si="2">SUM(F9:F28)</f>
        <v>363</v>
      </c>
      <c r="G8" s="228">
        <f t="shared" ref="G8" si="3">SUM(G9:G28)</f>
        <v>318</v>
      </c>
      <c r="H8" s="229">
        <f t="shared" ref="H8:H28" si="4">IF(F8=0,"",ROUND(G8/F8*100,1))</f>
        <v>87.6</v>
      </c>
      <c r="I8" s="228">
        <f t="shared" ref="I8" si="5">SUM(I9:I28)</f>
        <v>624</v>
      </c>
      <c r="J8" s="228">
        <f t="shared" ref="J8" si="6">SUM(J9:J28)</f>
        <v>608</v>
      </c>
      <c r="K8" s="229">
        <f t="shared" ref="K8:K28" si="7">IF(I8=0,"",ROUND(J8/I8*100,1))</f>
        <v>97.4</v>
      </c>
      <c r="L8" s="228">
        <f t="shared" ref="L8" si="8">SUM(L9:L28)</f>
        <v>142</v>
      </c>
      <c r="M8" s="228">
        <f t="shared" ref="M8" si="9">SUM(M9:M28)</f>
        <v>96</v>
      </c>
      <c r="N8" s="229">
        <f t="shared" ref="N8:N28" si="10">IF(L8=0,"",ROUND(M8/L8*100,1))</f>
        <v>67.599999999999994</v>
      </c>
      <c r="O8" s="228">
        <f t="shared" ref="O8" si="11">SUM(O9:O28)</f>
        <v>6199</v>
      </c>
      <c r="P8" s="228">
        <f t="shared" ref="P8" si="12">SUM(P9:P28)</f>
        <v>4244</v>
      </c>
      <c r="Q8" s="229">
        <f t="shared" ref="Q8:Q28" si="13">IF(O8=0,"",ROUND(P8/O8*100,1))</f>
        <v>68.5</v>
      </c>
      <c r="R8" s="228">
        <f t="shared" ref="R8" si="14">SUM(R9:R28)</f>
        <v>5216</v>
      </c>
      <c r="S8" s="230">
        <f t="shared" ref="S8" si="15">SUM(S9:S28)</f>
        <v>7343</v>
      </c>
      <c r="T8" s="230">
        <f t="shared" ref="T8" si="16">SUM(T9:T28)</f>
        <v>5142</v>
      </c>
      <c r="U8" s="229">
        <f t="shared" ref="U8:U28" si="17">IF(S8=0,"",ROUND(T8/S8*100,1))</f>
        <v>70</v>
      </c>
      <c r="V8" s="228">
        <f t="shared" ref="V8" si="18">SUM(V9:V28)</f>
        <v>6385</v>
      </c>
      <c r="W8" s="228">
        <f t="shared" ref="W8" si="19">SUM(W9:W28)</f>
        <v>4519</v>
      </c>
      <c r="X8" s="229">
        <f t="shared" ref="X8:X28" si="20">IF(V8=0,"",ROUND(W8/V8*100,1))</f>
        <v>70.8</v>
      </c>
      <c r="Y8" s="231"/>
      <c r="Z8" s="232"/>
      <c r="AA8" s="232"/>
      <c r="AB8" s="232"/>
    </row>
    <row r="9" spans="1:28" s="238" customFormat="1" x14ac:dyDescent="0.3">
      <c r="A9" s="78" t="s">
        <v>77</v>
      </c>
      <c r="B9" s="234">
        <v>324</v>
      </c>
      <c r="C9" s="234">
        <v>450</v>
      </c>
      <c r="D9" s="234">
        <v>322</v>
      </c>
      <c r="E9" s="235">
        <f t="shared" si="1"/>
        <v>71.599999999999994</v>
      </c>
      <c r="F9" s="250">
        <v>30</v>
      </c>
      <c r="G9" s="250">
        <v>22</v>
      </c>
      <c r="H9" s="235">
        <f t="shared" si="4"/>
        <v>73.3</v>
      </c>
      <c r="I9" s="234">
        <v>10</v>
      </c>
      <c r="J9" s="234">
        <v>33</v>
      </c>
      <c r="K9" s="235">
        <f t="shared" si="7"/>
        <v>330</v>
      </c>
      <c r="L9" s="250">
        <v>4</v>
      </c>
      <c r="M9" s="250">
        <v>0</v>
      </c>
      <c r="N9" s="235">
        <f t="shared" si="10"/>
        <v>0</v>
      </c>
      <c r="O9" s="250">
        <v>436</v>
      </c>
      <c r="P9" s="250">
        <v>205</v>
      </c>
      <c r="Q9" s="235">
        <f t="shared" si="13"/>
        <v>47</v>
      </c>
      <c r="R9" s="250">
        <v>278</v>
      </c>
      <c r="S9" s="251">
        <v>391</v>
      </c>
      <c r="T9" s="251">
        <v>277</v>
      </c>
      <c r="U9" s="235">
        <f t="shared" si="17"/>
        <v>70.8</v>
      </c>
      <c r="V9" s="250">
        <v>328</v>
      </c>
      <c r="W9" s="250">
        <v>253</v>
      </c>
      <c r="X9" s="235">
        <f t="shared" si="20"/>
        <v>77.099999999999994</v>
      </c>
      <c r="Y9" s="236"/>
      <c r="Z9" s="237"/>
      <c r="AA9" s="237"/>
      <c r="AB9" s="237"/>
    </row>
    <row r="10" spans="1:28" s="238" customFormat="1" x14ac:dyDescent="0.3">
      <c r="A10" s="78" t="s">
        <v>78</v>
      </c>
      <c r="B10" s="234">
        <v>436</v>
      </c>
      <c r="C10" s="234">
        <v>593</v>
      </c>
      <c r="D10" s="234">
        <v>419</v>
      </c>
      <c r="E10" s="235">
        <f t="shared" si="1"/>
        <v>70.7</v>
      </c>
      <c r="F10" s="250">
        <v>35</v>
      </c>
      <c r="G10" s="250">
        <v>46</v>
      </c>
      <c r="H10" s="235">
        <f t="shared" si="4"/>
        <v>131.4</v>
      </c>
      <c r="I10" s="234">
        <v>89</v>
      </c>
      <c r="J10" s="234">
        <v>102</v>
      </c>
      <c r="K10" s="235">
        <f t="shared" si="7"/>
        <v>114.6</v>
      </c>
      <c r="L10" s="250">
        <v>7</v>
      </c>
      <c r="M10" s="250">
        <v>17</v>
      </c>
      <c r="N10" s="235">
        <f t="shared" si="10"/>
        <v>242.9</v>
      </c>
      <c r="O10" s="250">
        <v>550</v>
      </c>
      <c r="P10" s="250">
        <v>388</v>
      </c>
      <c r="Q10" s="235">
        <f t="shared" si="13"/>
        <v>70.5</v>
      </c>
      <c r="R10" s="250">
        <v>351</v>
      </c>
      <c r="S10" s="251">
        <v>498</v>
      </c>
      <c r="T10" s="251">
        <v>346</v>
      </c>
      <c r="U10" s="235">
        <f t="shared" si="17"/>
        <v>69.5</v>
      </c>
      <c r="V10" s="250">
        <v>435</v>
      </c>
      <c r="W10" s="250">
        <v>300</v>
      </c>
      <c r="X10" s="235">
        <f t="shared" si="20"/>
        <v>69</v>
      </c>
      <c r="Y10" s="236"/>
      <c r="Z10" s="237"/>
      <c r="AA10" s="237"/>
      <c r="AB10" s="237"/>
    </row>
    <row r="11" spans="1:28" s="238" customFormat="1" x14ac:dyDescent="0.3">
      <c r="A11" s="78" t="s">
        <v>79</v>
      </c>
      <c r="B11" s="234">
        <v>143</v>
      </c>
      <c r="C11" s="234">
        <v>211</v>
      </c>
      <c r="D11" s="234">
        <v>140</v>
      </c>
      <c r="E11" s="235">
        <f t="shared" si="1"/>
        <v>66.400000000000006</v>
      </c>
      <c r="F11" s="250">
        <v>14</v>
      </c>
      <c r="G11" s="250">
        <v>5</v>
      </c>
      <c r="H11" s="235">
        <f t="shared" si="4"/>
        <v>35.700000000000003</v>
      </c>
      <c r="I11" s="234">
        <v>36</v>
      </c>
      <c r="J11" s="234">
        <v>15</v>
      </c>
      <c r="K11" s="235">
        <f t="shared" si="7"/>
        <v>41.7</v>
      </c>
      <c r="L11" s="250">
        <v>32</v>
      </c>
      <c r="M11" s="250">
        <v>9</v>
      </c>
      <c r="N11" s="235">
        <f t="shared" si="10"/>
        <v>28.1</v>
      </c>
      <c r="O11" s="250">
        <v>180</v>
      </c>
      <c r="P11" s="250">
        <v>130</v>
      </c>
      <c r="Q11" s="235">
        <f t="shared" si="13"/>
        <v>72.2</v>
      </c>
      <c r="R11" s="250">
        <v>123</v>
      </c>
      <c r="S11" s="251">
        <v>189</v>
      </c>
      <c r="T11" s="251">
        <v>122</v>
      </c>
      <c r="U11" s="235">
        <f t="shared" si="17"/>
        <v>64.599999999999994</v>
      </c>
      <c r="V11" s="250">
        <v>168</v>
      </c>
      <c r="W11" s="250">
        <v>107</v>
      </c>
      <c r="X11" s="235">
        <f t="shared" si="20"/>
        <v>63.7</v>
      </c>
      <c r="Y11" s="236"/>
      <c r="Z11" s="237"/>
      <c r="AA11" s="237"/>
      <c r="AB11" s="237"/>
    </row>
    <row r="12" spans="1:28" s="238" customFormat="1" x14ac:dyDescent="0.3">
      <c r="A12" s="78" t="s">
        <v>80</v>
      </c>
      <c r="B12" s="234">
        <v>254</v>
      </c>
      <c r="C12" s="234">
        <v>314</v>
      </c>
      <c r="D12" s="234">
        <v>248</v>
      </c>
      <c r="E12" s="235">
        <f t="shared" si="1"/>
        <v>79</v>
      </c>
      <c r="F12" s="250">
        <v>10</v>
      </c>
      <c r="G12" s="250">
        <v>11</v>
      </c>
      <c r="H12" s="235">
        <f t="shared" si="4"/>
        <v>110</v>
      </c>
      <c r="I12" s="234">
        <v>27</v>
      </c>
      <c r="J12" s="234">
        <v>26</v>
      </c>
      <c r="K12" s="235">
        <f t="shared" si="7"/>
        <v>96.3</v>
      </c>
      <c r="L12" s="250">
        <v>0</v>
      </c>
      <c r="M12" s="250">
        <v>0</v>
      </c>
      <c r="N12" s="235" t="str">
        <f t="shared" si="10"/>
        <v/>
      </c>
      <c r="O12" s="250">
        <v>281</v>
      </c>
      <c r="P12" s="250">
        <v>206</v>
      </c>
      <c r="Q12" s="235">
        <f t="shared" si="13"/>
        <v>73.3</v>
      </c>
      <c r="R12" s="250">
        <v>231</v>
      </c>
      <c r="S12" s="251">
        <v>294</v>
      </c>
      <c r="T12" s="251">
        <v>226</v>
      </c>
      <c r="U12" s="235">
        <f t="shared" si="17"/>
        <v>76.900000000000006</v>
      </c>
      <c r="V12" s="250">
        <v>261</v>
      </c>
      <c r="W12" s="250">
        <v>194</v>
      </c>
      <c r="X12" s="235">
        <f t="shared" si="20"/>
        <v>74.3</v>
      </c>
      <c r="Y12" s="236"/>
      <c r="Z12" s="237"/>
      <c r="AA12" s="237"/>
      <c r="AB12" s="237"/>
    </row>
    <row r="13" spans="1:28" s="238" customFormat="1" x14ac:dyDescent="0.3">
      <c r="A13" s="78" t="s">
        <v>81</v>
      </c>
      <c r="B13" s="234">
        <v>93</v>
      </c>
      <c r="C13" s="234">
        <v>117</v>
      </c>
      <c r="D13" s="234">
        <v>93</v>
      </c>
      <c r="E13" s="235">
        <f t="shared" si="1"/>
        <v>79.5</v>
      </c>
      <c r="F13" s="250">
        <v>8</v>
      </c>
      <c r="G13" s="250">
        <v>3</v>
      </c>
      <c r="H13" s="235">
        <f t="shared" si="4"/>
        <v>37.5</v>
      </c>
      <c r="I13" s="234">
        <v>15</v>
      </c>
      <c r="J13" s="234">
        <v>21</v>
      </c>
      <c r="K13" s="235">
        <f t="shared" si="7"/>
        <v>140</v>
      </c>
      <c r="L13" s="250">
        <v>4</v>
      </c>
      <c r="M13" s="250">
        <v>0</v>
      </c>
      <c r="N13" s="235">
        <f t="shared" si="10"/>
        <v>0</v>
      </c>
      <c r="O13" s="250">
        <v>106</v>
      </c>
      <c r="P13" s="250">
        <v>79</v>
      </c>
      <c r="Q13" s="235">
        <f t="shared" si="13"/>
        <v>74.5</v>
      </c>
      <c r="R13" s="250">
        <v>84</v>
      </c>
      <c r="S13" s="251">
        <v>100</v>
      </c>
      <c r="T13" s="251">
        <v>84</v>
      </c>
      <c r="U13" s="235">
        <f t="shared" si="17"/>
        <v>84</v>
      </c>
      <c r="V13" s="250">
        <v>93</v>
      </c>
      <c r="W13" s="250">
        <v>72</v>
      </c>
      <c r="X13" s="235">
        <f t="shared" si="20"/>
        <v>77.400000000000006</v>
      </c>
      <c r="Y13" s="236"/>
      <c r="Z13" s="237"/>
      <c r="AA13" s="237"/>
      <c r="AB13" s="237"/>
    </row>
    <row r="14" spans="1:28" s="238" customFormat="1" x14ac:dyDescent="0.3">
      <c r="A14" s="78" t="s">
        <v>82</v>
      </c>
      <c r="B14" s="234">
        <v>225</v>
      </c>
      <c r="C14" s="234">
        <v>308</v>
      </c>
      <c r="D14" s="234">
        <v>218</v>
      </c>
      <c r="E14" s="235">
        <f t="shared" si="1"/>
        <v>70.8</v>
      </c>
      <c r="F14" s="250">
        <v>7</v>
      </c>
      <c r="G14" s="250">
        <v>2</v>
      </c>
      <c r="H14" s="235">
        <f t="shared" si="4"/>
        <v>28.6</v>
      </c>
      <c r="I14" s="234">
        <v>37</v>
      </c>
      <c r="J14" s="234">
        <v>11</v>
      </c>
      <c r="K14" s="235">
        <f t="shared" si="7"/>
        <v>29.7</v>
      </c>
      <c r="L14" s="250">
        <v>0</v>
      </c>
      <c r="M14" s="250">
        <v>5</v>
      </c>
      <c r="N14" s="235" t="str">
        <f t="shared" si="10"/>
        <v/>
      </c>
      <c r="O14" s="250">
        <v>167</v>
      </c>
      <c r="P14" s="250">
        <v>142</v>
      </c>
      <c r="Q14" s="235">
        <f t="shared" si="13"/>
        <v>85</v>
      </c>
      <c r="R14" s="250">
        <v>212</v>
      </c>
      <c r="S14" s="251">
        <v>290</v>
      </c>
      <c r="T14" s="251">
        <v>206</v>
      </c>
      <c r="U14" s="235">
        <f t="shared" si="17"/>
        <v>71</v>
      </c>
      <c r="V14" s="250">
        <v>248</v>
      </c>
      <c r="W14" s="250">
        <v>181</v>
      </c>
      <c r="X14" s="235">
        <f t="shared" si="20"/>
        <v>73</v>
      </c>
      <c r="Y14" s="236"/>
      <c r="Z14" s="237"/>
      <c r="AA14" s="237"/>
      <c r="AB14" s="237"/>
    </row>
    <row r="15" spans="1:28" s="238" customFormat="1" x14ac:dyDescent="0.3">
      <c r="A15" s="78" t="s">
        <v>83</v>
      </c>
      <c r="B15" s="234">
        <v>420</v>
      </c>
      <c r="C15" s="234">
        <v>602</v>
      </c>
      <c r="D15" s="234">
        <v>419</v>
      </c>
      <c r="E15" s="235">
        <f t="shared" si="1"/>
        <v>69.599999999999994</v>
      </c>
      <c r="F15" s="250">
        <v>18</v>
      </c>
      <c r="G15" s="250">
        <v>22</v>
      </c>
      <c r="H15" s="235">
        <f t="shared" si="4"/>
        <v>122.2</v>
      </c>
      <c r="I15" s="234">
        <v>65</v>
      </c>
      <c r="J15" s="234">
        <v>66</v>
      </c>
      <c r="K15" s="235">
        <f t="shared" si="7"/>
        <v>101.5</v>
      </c>
      <c r="L15" s="250">
        <v>0</v>
      </c>
      <c r="M15" s="250">
        <v>0</v>
      </c>
      <c r="N15" s="235" t="str">
        <f t="shared" si="10"/>
        <v/>
      </c>
      <c r="O15" s="250">
        <v>365</v>
      </c>
      <c r="P15" s="250">
        <v>193</v>
      </c>
      <c r="Q15" s="235">
        <f t="shared" si="13"/>
        <v>52.9</v>
      </c>
      <c r="R15" s="250">
        <v>360</v>
      </c>
      <c r="S15" s="251">
        <v>552</v>
      </c>
      <c r="T15" s="251">
        <v>359</v>
      </c>
      <c r="U15" s="235">
        <f t="shared" si="17"/>
        <v>65</v>
      </c>
      <c r="V15" s="250">
        <v>472</v>
      </c>
      <c r="W15" s="250">
        <v>316</v>
      </c>
      <c r="X15" s="235">
        <f t="shared" si="20"/>
        <v>66.900000000000006</v>
      </c>
      <c r="Y15" s="236"/>
      <c r="Z15" s="237"/>
      <c r="AA15" s="237"/>
      <c r="AB15" s="237"/>
    </row>
    <row r="16" spans="1:28" s="238" customFormat="1" x14ac:dyDescent="0.3">
      <c r="A16" s="78" t="s">
        <v>84</v>
      </c>
      <c r="B16" s="234">
        <v>524</v>
      </c>
      <c r="C16" s="234">
        <v>790</v>
      </c>
      <c r="D16" s="234">
        <v>522</v>
      </c>
      <c r="E16" s="235">
        <f t="shared" si="1"/>
        <v>66.099999999999994</v>
      </c>
      <c r="F16" s="250">
        <v>43</v>
      </c>
      <c r="G16" s="250">
        <v>26</v>
      </c>
      <c r="H16" s="235">
        <f t="shared" si="4"/>
        <v>60.5</v>
      </c>
      <c r="I16" s="234">
        <v>49</v>
      </c>
      <c r="J16" s="234">
        <v>82</v>
      </c>
      <c r="K16" s="235">
        <f t="shared" si="7"/>
        <v>167.3</v>
      </c>
      <c r="L16" s="250">
        <v>0</v>
      </c>
      <c r="M16" s="250">
        <v>6</v>
      </c>
      <c r="N16" s="235" t="str">
        <f t="shared" si="10"/>
        <v/>
      </c>
      <c r="O16" s="250">
        <v>624</v>
      </c>
      <c r="P16" s="250">
        <v>372</v>
      </c>
      <c r="Q16" s="235">
        <f t="shared" si="13"/>
        <v>59.6</v>
      </c>
      <c r="R16" s="250">
        <v>459</v>
      </c>
      <c r="S16" s="251">
        <v>697</v>
      </c>
      <c r="T16" s="251">
        <v>458</v>
      </c>
      <c r="U16" s="235">
        <f t="shared" si="17"/>
        <v>65.7</v>
      </c>
      <c r="V16" s="250">
        <v>650</v>
      </c>
      <c r="W16" s="250">
        <v>425</v>
      </c>
      <c r="X16" s="235">
        <f t="shared" si="20"/>
        <v>65.400000000000006</v>
      </c>
      <c r="Y16" s="236"/>
      <c r="Z16" s="237"/>
      <c r="AA16" s="237"/>
      <c r="AB16" s="237"/>
    </row>
    <row r="17" spans="1:28" s="238" customFormat="1" x14ac:dyDescent="0.3">
      <c r="A17" s="78" t="s">
        <v>85</v>
      </c>
      <c r="B17" s="234">
        <v>363</v>
      </c>
      <c r="C17" s="234">
        <v>405</v>
      </c>
      <c r="D17" s="234">
        <v>357</v>
      </c>
      <c r="E17" s="235">
        <f t="shared" si="1"/>
        <v>88.1</v>
      </c>
      <c r="F17" s="250">
        <v>19</v>
      </c>
      <c r="G17" s="250">
        <v>13</v>
      </c>
      <c r="H17" s="235">
        <f t="shared" si="4"/>
        <v>68.400000000000006</v>
      </c>
      <c r="I17" s="234">
        <v>23</v>
      </c>
      <c r="J17" s="234">
        <v>25</v>
      </c>
      <c r="K17" s="235">
        <f t="shared" si="7"/>
        <v>108.7</v>
      </c>
      <c r="L17" s="250">
        <v>6</v>
      </c>
      <c r="M17" s="250">
        <v>0</v>
      </c>
      <c r="N17" s="235">
        <f t="shared" si="10"/>
        <v>0</v>
      </c>
      <c r="O17" s="250">
        <v>364</v>
      </c>
      <c r="P17" s="250">
        <v>309</v>
      </c>
      <c r="Q17" s="235">
        <f t="shared" si="13"/>
        <v>84.9</v>
      </c>
      <c r="R17" s="250">
        <v>328</v>
      </c>
      <c r="S17" s="251">
        <v>356</v>
      </c>
      <c r="T17" s="251">
        <v>324</v>
      </c>
      <c r="U17" s="235">
        <f t="shared" si="17"/>
        <v>91</v>
      </c>
      <c r="V17" s="250">
        <v>287</v>
      </c>
      <c r="W17" s="250">
        <v>290</v>
      </c>
      <c r="X17" s="235">
        <f t="shared" si="20"/>
        <v>101</v>
      </c>
      <c r="Y17" s="236"/>
      <c r="Z17" s="237"/>
      <c r="AA17" s="237"/>
      <c r="AB17" s="237"/>
    </row>
    <row r="18" spans="1:28" s="238" customFormat="1" x14ac:dyDescent="0.3">
      <c r="A18" s="78" t="s">
        <v>86</v>
      </c>
      <c r="B18" s="234">
        <v>230</v>
      </c>
      <c r="C18" s="234">
        <v>272</v>
      </c>
      <c r="D18" s="234">
        <v>228</v>
      </c>
      <c r="E18" s="235">
        <f t="shared" si="1"/>
        <v>83.8</v>
      </c>
      <c r="F18" s="250">
        <v>5</v>
      </c>
      <c r="G18" s="250">
        <v>1</v>
      </c>
      <c r="H18" s="235">
        <f t="shared" si="4"/>
        <v>20</v>
      </c>
      <c r="I18" s="234">
        <v>46</v>
      </c>
      <c r="J18" s="234">
        <v>15</v>
      </c>
      <c r="K18" s="235">
        <f t="shared" si="7"/>
        <v>32.6</v>
      </c>
      <c r="L18" s="250">
        <v>13</v>
      </c>
      <c r="M18" s="250">
        <v>12</v>
      </c>
      <c r="N18" s="235">
        <f t="shared" si="10"/>
        <v>92.3</v>
      </c>
      <c r="O18" s="250">
        <v>144</v>
      </c>
      <c r="P18" s="250">
        <v>109</v>
      </c>
      <c r="Q18" s="235">
        <f t="shared" si="13"/>
        <v>75.7</v>
      </c>
      <c r="R18" s="250">
        <v>218</v>
      </c>
      <c r="S18" s="251">
        <v>254</v>
      </c>
      <c r="T18" s="251">
        <v>216</v>
      </c>
      <c r="U18" s="235">
        <f t="shared" si="17"/>
        <v>85</v>
      </c>
      <c r="V18" s="250">
        <v>235</v>
      </c>
      <c r="W18" s="250">
        <v>204</v>
      </c>
      <c r="X18" s="235">
        <f t="shared" si="20"/>
        <v>86.8</v>
      </c>
      <c r="Y18" s="236"/>
      <c r="Z18" s="237"/>
      <c r="AA18" s="237"/>
      <c r="AB18" s="237"/>
    </row>
    <row r="19" spans="1:28" s="238" customFormat="1" x14ac:dyDescent="0.3">
      <c r="A19" s="78" t="s">
        <v>87</v>
      </c>
      <c r="B19" s="234">
        <v>291</v>
      </c>
      <c r="C19" s="234">
        <v>356</v>
      </c>
      <c r="D19" s="234">
        <v>290</v>
      </c>
      <c r="E19" s="235">
        <f t="shared" si="1"/>
        <v>81.5</v>
      </c>
      <c r="F19" s="250">
        <v>9</v>
      </c>
      <c r="G19" s="250">
        <v>7</v>
      </c>
      <c r="H19" s="235">
        <f t="shared" si="4"/>
        <v>77.8</v>
      </c>
      <c r="I19" s="234">
        <v>41</v>
      </c>
      <c r="J19" s="234">
        <v>56</v>
      </c>
      <c r="K19" s="235">
        <f t="shared" si="7"/>
        <v>136.6</v>
      </c>
      <c r="L19" s="250">
        <v>6</v>
      </c>
      <c r="M19" s="250">
        <v>3</v>
      </c>
      <c r="N19" s="235">
        <f t="shared" si="10"/>
        <v>50</v>
      </c>
      <c r="O19" s="250">
        <v>204</v>
      </c>
      <c r="P19" s="250">
        <v>170</v>
      </c>
      <c r="Q19" s="235">
        <f t="shared" si="13"/>
        <v>83.3</v>
      </c>
      <c r="R19" s="250">
        <v>248</v>
      </c>
      <c r="S19" s="251">
        <v>319</v>
      </c>
      <c r="T19" s="251">
        <v>248</v>
      </c>
      <c r="U19" s="235">
        <f t="shared" si="17"/>
        <v>77.7</v>
      </c>
      <c r="V19" s="250">
        <v>265</v>
      </c>
      <c r="W19" s="250">
        <v>198</v>
      </c>
      <c r="X19" s="235">
        <f t="shared" si="20"/>
        <v>74.7</v>
      </c>
      <c r="Y19" s="236"/>
      <c r="Z19" s="237"/>
      <c r="AA19" s="237"/>
      <c r="AB19" s="237"/>
    </row>
    <row r="20" spans="1:28" s="238" customFormat="1" x14ac:dyDescent="0.3">
      <c r="A20" s="78" t="s">
        <v>88</v>
      </c>
      <c r="B20" s="234">
        <v>446</v>
      </c>
      <c r="C20" s="234">
        <v>617</v>
      </c>
      <c r="D20" s="234">
        <v>433</v>
      </c>
      <c r="E20" s="235">
        <f t="shared" si="1"/>
        <v>70.2</v>
      </c>
      <c r="F20" s="250">
        <v>40</v>
      </c>
      <c r="G20" s="250">
        <v>26</v>
      </c>
      <c r="H20" s="235">
        <f t="shared" si="4"/>
        <v>65</v>
      </c>
      <c r="I20" s="234">
        <v>32</v>
      </c>
      <c r="J20" s="234">
        <v>36</v>
      </c>
      <c r="K20" s="235">
        <f t="shared" si="7"/>
        <v>112.5</v>
      </c>
      <c r="L20" s="250">
        <v>39</v>
      </c>
      <c r="M20" s="250">
        <v>34</v>
      </c>
      <c r="N20" s="235">
        <f t="shared" si="10"/>
        <v>87.2</v>
      </c>
      <c r="O20" s="250">
        <v>426</v>
      </c>
      <c r="P20" s="250">
        <v>311</v>
      </c>
      <c r="Q20" s="235">
        <f t="shared" si="13"/>
        <v>73</v>
      </c>
      <c r="R20" s="250">
        <v>376</v>
      </c>
      <c r="S20" s="251">
        <v>546</v>
      </c>
      <c r="T20" s="251">
        <v>368</v>
      </c>
      <c r="U20" s="235">
        <f t="shared" si="17"/>
        <v>67.400000000000006</v>
      </c>
      <c r="V20" s="250">
        <v>476</v>
      </c>
      <c r="W20" s="250">
        <v>315</v>
      </c>
      <c r="X20" s="235">
        <f t="shared" si="20"/>
        <v>66.2</v>
      </c>
      <c r="Y20" s="236"/>
      <c r="Z20" s="237"/>
      <c r="AA20" s="237"/>
      <c r="AB20" s="237"/>
    </row>
    <row r="21" spans="1:28" s="238" customFormat="1" x14ac:dyDescent="0.3">
      <c r="A21" s="78" t="s">
        <v>89</v>
      </c>
      <c r="B21" s="251">
        <v>341</v>
      </c>
      <c r="C21" s="251">
        <v>418</v>
      </c>
      <c r="D21" s="251">
        <v>337</v>
      </c>
      <c r="E21" s="239">
        <f t="shared" si="1"/>
        <v>80.599999999999994</v>
      </c>
      <c r="F21" s="252">
        <v>5</v>
      </c>
      <c r="G21" s="252">
        <v>6</v>
      </c>
      <c r="H21" s="239">
        <f t="shared" si="4"/>
        <v>120</v>
      </c>
      <c r="I21" s="251">
        <v>0</v>
      </c>
      <c r="J21" s="251">
        <v>0</v>
      </c>
      <c r="K21" s="239" t="str">
        <f t="shared" si="7"/>
        <v/>
      </c>
      <c r="L21" s="252">
        <v>0</v>
      </c>
      <c r="M21" s="252">
        <v>0</v>
      </c>
      <c r="N21" s="239" t="str">
        <f t="shared" si="10"/>
        <v/>
      </c>
      <c r="O21" s="252">
        <v>401</v>
      </c>
      <c r="P21" s="252">
        <v>312</v>
      </c>
      <c r="Q21" s="239">
        <f t="shared" si="13"/>
        <v>77.8</v>
      </c>
      <c r="R21" s="252">
        <v>300</v>
      </c>
      <c r="S21" s="251">
        <v>394</v>
      </c>
      <c r="T21" s="251">
        <v>299</v>
      </c>
      <c r="U21" s="239">
        <f t="shared" si="17"/>
        <v>75.900000000000006</v>
      </c>
      <c r="V21" s="252">
        <v>336</v>
      </c>
      <c r="W21" s="252">
        <v>257</v>
      </c>
      <c r="X21" s="239">
        <f t="shared" si="20"/>
        <v>76.5</v>
      </c>
      <c r="Y21" s="240"/>
      <c r="Z21" s="240"/>
      <c r="AA21" s="240"/>
      <c r="AB21" s="240"/>
    </row>
    <row r="22" spans="1:28" s="238" customFormat="1" x14ac:dyDescent="0.3">
      <c r="A22" s="78" t="s">
        <v>90</v>
      </c>
      <c r="B22" s="234">
        <v>260</v>
      </c>
      <c r="C22" s="234">
        <v>385</v>
      </c>
      <c r="D22" s="234">
        <v>253</v>
      </c>
      <c r="E22" s="235">
        <f t="shared" si="1"/>
        <v>65.7</v>
      </c>
      <c r="F22" s="250">
        <v>18</v>
      </c>
      <c r="G22" s="250">
        <v>10</v>
      </c>
      <c r="H22" s="235">
        <f t="shared" si="4"/>
        <v>55.6</v>
      </c>
      <c r="I22" s="234">
        <v>40</v>
      </c>
      <c r="J22" s="234">
        <v>20</v>
      </c>
      <c r="K22" s="235">
        <f t="shared" si="7"/>
        <v>50</v>
      </c>
      <c r="L22" s="250">
        <v>16</v>
      </c>
      <c r="M22" s="250">
        <v>0</v>
      </c>
      <c r="N22" s="235">
        <f t="shared" si="10"/>
        <v>0</v>
      </c>
      <c r="O22" s="250">
        <v>208</v>
      </c>
      <c r="P22" s="250">
        <v>148</v>
      </c>
      <c r="Q22" s="235">
        <f t="shared" si="13"/>
        <v>71.2</v>
      </c>
      <c r="R22" s="250">
        <v>227</v>
      </c>
      <c r="S22" s="251">
        <v>343</v>
      </c>
      <c r="T22" s="251">
        <v>222</v>
      </c>
      <c r="U22" s="235">
        <f t="shared" si="17"/>
        <v>64.7</v>
      </c>
      <c r="V22" s="250">
        <v>312</v>
      </c>
      <c r="W22" s="250">
        <v>203</v>
      </c>
      <c r="X22" s="235">
        <f t="shared" si="20"/>
        <v>65.099999999999994</v>
      </c>
      <c r="Y22" s="236"/>
      <c r="Z22" s="237"/>
      <c r="AA22" s="237"/>
      <c r="AB22" s="237"/>
    </row>
    <row r="23" spans="1:28" s="238" customFormat="1" x14ac:dyDescent="0.3">
      <c r="A23" s="78" t="s">
        <v>91</v>
      </c>
      <c r="B23" s="234">
        <v>428</v>
      </c>
      <c r="C23" s="234">
        <v>551</v>
      </c>
      <c r="D23" s="234">
        <v>422</v>
      </c>
      <c r="E23" s="235">
        <f t="shared" si="1"/>
        <v>76.599999999999994</v>
      </c>
      <c r="F23" s="250">
        <v>26</v>
      </c>
      <c r="G23" s="250">
        <v>34</v>
      </c>
      <c r="H23" s="235">
        <f t="shared" si="4"/>
        <v>130.80000000000001</v>
      </c>
      <c r="I23" s="234">
        <v>49</v>
      </c>
      <c r="J23" s="234">
        <v>42</v>
      </c>
      <c r="K23" s="235">
        <f t="shared" si="7"/>
        <v>85.7</v>
      </c>
      <c r="L23" s="250">
        <v>8</v>
      </c>
      <c r="M23" s="250">
        <v>0</v>
      </c>
      <c r="N23" s="235">
        <f t="shared" si="10"/>
        <v>0</v>
      </c>
      <c r="O23" s="250">
        <v>361</v>
      </c>
      <c r="P23" s="250">
        <v>229</v>
      </c>
      <c r="Q23" s="235">
        <f t="shared" si="13"/>
        <v>63.4</v>
      </c>
      <c r="R23" s="250">
        <v>361</v>
      </c>
      <c r="S23" s="251">
        <v>505</v>
      </c>
      <c r="T23" s="251">
        <v>358</v>
      </c>
      <c r="U23" s="235">
        <f t="shared" si="17"/>
        <v>70.900000000000006</v>
      </c>
      <c r="V23" s="250">
        <v>451</v>
      </c>
      <c r="W23" s="250">
        <v>310</v>
      </c>
      <c r="X23" s="235">
        <f t="shared" si="20"/>
        <v>68.7</v>
      </c>
      <c r="Y23" s="236"/>
      <c r="Z23" s="237"/>
      <c r="AA23" s="237"/>
      <c r="AB23" s="237"/>
    </row>
    <row r="24" spans="1:28" s="238" customFormat="1" x14ac:dyDescent="0.3">
      <c r="A24" s="78" t="s">
        <v>92</v>
      </c>
      <c r="B24" s="234">
        <v>308</v>
      </c>
      <c r="C24" s="234">
        <v>406</v>
      </c>
      <c r="D24" s="234">
        <v>300</v>
      </c>
      <c r="E24" s="235">
        <f t="shared" si="1"/>
        <v>73.900000000000006</v>
      </c>
      <c r="F24" s="250">
        <v>9</v>
      </c>
      <c r="G24" s="250">
        <v>7</v>
      </c>
      <c r="H24" s="235">
        <f t="shared" si="4"/>
        <v>77.8</v>
      </c>
      <c r="I24" s="234">
        <v>17</v>
      </c>
      <c r="J24" s="234">
        <v>18</v>
      </c>
      <c r="K24" s="235">
        <f t="shared" si="7"/>
        <v>105.9</v>
      </c>
      <c r="L24" s="250">
        <v>0</v>
      </c>
      <c r="M24" s="250">
        <v>0</v>
      </c>
      <c r="N24" s="235" t="str">
        <f t="shared" si="10"/>
        <v/>
      </c>
      <c r="O24" s="250">
        <v>303</v>
      </c>
      <c r="P24" s="250">
        <v>229</v>
      </c>
      <c r="Q24" s="235">
        <f t="shared" si="13"/>
        <v>75.599999999999994</v>
      </c>
      <c r="R24" s="250">
        <v>277</v>
      </c>
      <c r="S24" s="251">
        <v>365</v>
      </c>
      <c r="T24" s="251">
        <v>273</v>
      </c>
      <c r="U24" s="235">
        <f t="shared" si="17"/>
        <v>74.8</v>
      </c>
      <c r="V24" s="250">
        <v>299</v>
      </c>
      <c r="W24" s="250">
        <v>229</v>
      </c>
      <c r="X24" s="235">
        <f t="shared" si="20"/>
        <v>76.599999999999994</v>
      </c>
      <c r="Y24" s="236"/>
      <c r="Z24" s="237"/>
      <c r="AA24" s="237"/>
      <c r="AB24" s="237"/>
    </row>
    <row r="25" spans="1:28" s="238" customFormat="1" x14ac:dyDescent="0.3">
      <c r="A25" s="78" t="s">
        <v>93</v>
      </c>
      <c r="B25" s="234">
        <v>225</v>
      </c>
      <c r="C25" s="234">
        <v>263</v>
      </c>
      <c r="D25" s="234">
        <v>220</v>
      </c>
      <c r="E25" s="235">
        <f t="shared" si="1"/>
        <v>83.7</v>
      </c>
      <c r="F25" s="250">
        <v>2</v>
      </c>
      <c r="G25" s="250">
        <v>19</v>
      </c>
      <c r="H25" s="235">
        <f t="shared" si="4"/>
        <v>950</v>
      </c>
      <c r="I25" s="234">
        <v>1</v>
      </c>
      <c r="J25" s="234">
        <v>0</v>
      </c>
      <c r="K25" s="235">
        <f t="shared" si="7"/>
        <v>0</v>
      </c>
      <c r="L25" s="250">
        <v>1</v>
      </c>
      <c r="M25" s="250">
        <v>4</v>
      </c>
      <c r="N25" s="235">
        <f t="shared" si="10"/>
        <v>400</v>
      </c>
      <c r="O25" s="250">
        <v>193</v>
      </c>
      <c r="P25" s="250">
        <v>186</v>
      </c>
      <c r="Q25" s="235">
        <f t="shared" si="13"/>
        <v>96.4</v>
      </c>
      <c r="R25" s="250">
        <v>174</v>
      </c>
      <c r="S25" s="251">
        <v>237</v>
      </c>
      <c r="T25" s="251">
        <v>174</v>
      </c>
      <c r="U25" s="235">
        <f t="shared" si="17"/>
        <v>73.400000000000006</v>
      </c>
      <c r="V25" s="250">
        <v>207</v>
      </c>
      <c r="W25" s="250">
        <v>161</v>
      </c>
      <c r="X25" s="235">
        <f t="shared" si="20"/>
        <v>77.8</v>
      </c>
      <c r="Y25" s="236"/>
      <c r="Z25" s="237"/>
      <c r="AA25" s="237"/>
      <c r="AB25" s="237"/>
    </row>
    <row r="26" spans="1:28" s="238" customFormat="1" x14ac:dyDescent="0.3">
      <c r="A26" s="78" t="s">
        <v>94</v>
      </c>
      <c r="B26" s="234">
        <v>266</v>
      </c>
      <c r="C26" s="234">
        <v>345</v>
      </c>
      <c r="D26" s="234">
        <v>262</v>
      </c>
      <c r="E26" s="235">
        <f t="shared" si="1"/>
        <v>75.900000000000006</v>
      </c>
      <c r="F26" s="250">
        <v>13</v>
      </c>
      <c r="G26" s="250">
        <v>20</v>
      </c>
      <c r="H26" s="235">
        <f t="shared" si="4"/>
        <v>153.80000000000001</v>
      </c>
      <c r="I26" s="234">
        <v>28</v>
      </c>
      <c r="J26" s="234">
        <v>32</v>
      </c>
      <c r="K26" s="235">
        <f t="shared" si="7"/>
        <v>114.3</v>
      </c>
      <c r="L26" s="250">
        <v>3</v>
      </c>
      <c r="M26" s="250">
        <v>5</v>
      </c>
      <c r="N26" s="235">
        <f t="shared" si="10"/>
        <v>166.7</v>
      </c>
      <c r="O26" s="250">
        <v>335</v>
      </c>
      <c r="P26" s="250">
        <v>256</v>
      </c>
      <c r="Q26" s="235">
        <f t="shared" si="13"/>
        <v>76.400000000000006</v>
      </c>
      <c r="R26" s="250">
        <v>236</v>
      </c>
      <c r="S26" s="251">
        <v>310</v>
      </c>
      <c r="T26" s="251">
        <v>233</v>
      </c>
      <c r="U26" s="235">
        <f t="shared" si="17"/>
        <v>75.2</v>
      </c>
      <c r="V26" s="250">
        <v>266</v>
      </c>
      <c r="W26" s="250">
        <v>206</v>
      </c>
      <c r="X26" s="235">
        <f t="shared" si="20"/>
        <v>77.400000000000006</v>
      </c>
      <c r="Y26" s="236"/>
      <c r="Z26" s="237"/>
      <c r="AA26" s="237"/>
      <c r="AB26" s="237"/>
    </row>
    <row r="27" spans="1:28" s="238" customFormat="1" x14ac:dyDescent="0.3">
      <c r="A27" s="78" t="s">
        <v>95</v>
      </c>
      <c r="B27" s="234">
        <v>173</v>
      </c>
      <c r="C27" s="234">
        <v>325</v>
      </c>
      <c r="D27" s="234">
        <v>166</v>
      </c>
      <c r="E27" s="235">
        <f t="shared" si="1"/>
        <v>51.1</v>
      </c>
      <c r="F27" s="250">
        <v>12</v>
      </c>
      <c r="G27" s="250">
        <v>7</v>
      </c>
      <c r="H27" s="235">
        <f t="shared" si="4"/>
        <v>58.3</v>
      </c>
      <c r="I27" s="234">
        <v>10</v>
      </c>
      <c r="J27" s="234">
        <v>6</v>
      </c>
      <c r="K27" s="235">
        <f t="shared" si="7"/>
        <v>60</v>
      </c>
      <c r="L27" s="250">
        <v>3</v>
      </c>
      <c r="M27" s="250">
        <v>0</v>
      </c>
      <c r="N27" s="235">
        <f t="shared" si="10"/>
        <v>0</v>
      </c>
      <c r="O27" s="250">
        <v>242</v>
      </c>
      <c r="P27" s="250">
        <v>141</v>
      </c>
      <c r="Q27" s="235">
        <f t="shared" si="13"/>
        <v>58.3</v>
      </c>
      <c r="R27" s="250">
        <v>144</v>
      </c>
      <c r="S27" s="251">
        <v>270</v>
      </c>
      <c r="T27" s="251">
        <v>140</v>
      </c>
      <c r="U27" s="235">
        <f t="shared" si="17"/>
        <v>51.9</v>
      </c>
      <c r="V27" s="250">
        <v>227</v>
      </c>
      <c r="W27" s="250">
        <v>125</v>
      </c>
      <c r="X27" s="235">
        <f t="shared" si="20"/>
        <v>55.1</v>
      </c>
      <c r="Y27" s="236"/>
      <c r="Z27" s="237"/>
      <c r="AA27" s="237"/>
      <c r="AB27" s="237"/>
    </row>
    <row r="28" spans="1:28" s="238" customFormat="1" x14ac:dyDescent="0.3">
      <c r="A28" s="78" t="s">
        <v>96</v>
      </c>
      <c r="B28" s="234">
        <v>355</v>
      </c>
      <c r="C28" s="234">
        <v>564</v>
      </c>
      <c r="D28" s="234">
        <v>315</v>
      </c>
      <c r="E28" s="235">
        <f t="shared" si="1"/>
        <v>55.9</v>
      </c>
      <c r="F28" s="250">
        <v>40</v>
      </c>
      <c r="G28" s="250">
        <v>31</v>
      </c>
      <c r="H28" s="235">
        <f t="shared" si="4"/>
        <v>77.5</v>
      </c>
      <c r="I28" s="234">
        <v>9</v>
      </c>
      <c r="J28" s="234">
        <v>2</v>
      </c>
      <c r="K28" s="235">
        <f t="shared" si="7"/>
        <v>22.2</v>
      </c>
      <c r="L28" s="250">
        <v>0</v>
      </c>
      <c r="M28" s="250">
        <v>1</v>
      </c>
      <c r="N28" s="235" t="str">
        <f t="shared" si="10"/>
        <v/>
      </c>
      <c r="O28" s="250">
        <v>309</v>
      </c>
      <c r="P28" s="250">
        <v>129</v>
      </c>
      <c r="Q28" s="235">
        <f t="shared" si="13"/>
        <v>41.7</v>
      </c>
      <c r="R28" s="250">
        <v>229</v>
      </c>
      <c r="S28" s="251">
        <v>433</v>
      </c>
      <c r="T28" s="251">
        <v>209</v>
      </c>
      <c r="U28" s="235">
        <f t="shared" si="17"/>
        <v>48.3</v>
      </c>
      <c r="V28" s="250">
        <v>369</v>
      </c>
      <c r="W28" s="250">
        <v>173</v>
      </c>
      <c r="X28" s="235">
        <f t="shared" si="20"/>
        <v>46.9</v>
      </c>
      <c r="Y28" s="236"/>
      <c r="Z28" s="237"/>
      <c r="AA28" s="237"/>
      <c r="AB28" s="237"/>
    </row>
    <row r="29" spans="1:28" ht="3.6" customHeight="1" x14ac:dyDescent="0.3">
      <c r="C29" s="243"/>
      <c r="T29" s="360"/>
      <c r="U29" s="360"/>
    </row>
    <row r="30" spans="1:28" ht="40.5" customHeight="1" x14ac:dyDescent="0.3">
      <c r="B30" s="357" t="s">
        <v>102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245"/>
      <c r="P30" s="245"/>
      <c r="Q30" s="245"/>
      <c r="R30" s="245"/>
      <c r="S30" s="245"/>
      <c r="T30" s="245"/>
      <c r="U30" s="245"/>
      <c r="V30" s="245"/>
      <c r="W30" s="245"/>
      <c r="X30" s="245"/>
    </row>
  </sheetData>
  <mergeCells count="14">
    <mergeCell ref="V4:X5"/>
    <mergeCell ref="A4:A6"/>
    <mergeCell ref="O4:Q5"/>
    <mergeCell ref="R4:R5"/>
    <mergeCell ref="S4:U5"/>
    <mergeCell ref="T29:U29"/>
    <mergeCell ref="B30:N30"/>
    <mergeCell ref="B1:M1"/>
    <mergeCell ref="B2:M2"/>
    <mergeCell ref="B4:B5"/>
    <mergeCell ref="C4:E5"/>
    <mergeCell ref="F4:H5"/>
    <mergeCell ref="I4:K5"/>
    <mergeCell ref="L4:N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3"/>
  <sheetViews>
    <sheetView view="pageBreakPreview" zoomScale="90" zoomScaleNormal="75" zoomScaleSheetLayoutView="9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H7" sqref="H7"/>
    </sheetView>
  </sheetViews>
  <sheetFormatPr defaultColWidth="9.109375" defaultRowHeight="13.8" x14ac:dyDescent="0.25"/>
  <cols>
    <col min="1" max="1" width="18.33203125" style="49" customWidth="1"/>
    <col min="2" max="2" width="14.6640625" style="49" customWidth="1"/>
    <col min="3" max="4" width="12.88671875" style="49" customWidth="1"/>
    <col min="5" max="5" width="8.33203125" style="49" customWidth="1"/>
    <col min="6" max="7" width="11.88671875" style="49" customWidth="1"/>
    <col min="8" max="8" width="9.109375" style="49" customWidth="1"/>
    <col min="9" max="10" width="11.44140625" style="49" customWidth="1"/>
    <col min="11" max="11" width="9.88671875" style="49" customWidth="1"/>
    <col min="12" max="13" width="13.33203125" style="49" customWidth="1"/>
    <col min="14" max="14" width="9.44140625" style="49" customWidth="1"/>
    <col min="15" max="16" width="12.6640625" style="49" customWidth="1"/>
    <col min="17" max="17" width="10.5546875" style="49" customWidth="1"/>
    <col min="18" max="18" width="18.44140625" style="49" customWidth="1"/>
    <col min="19" max="20" width="13.109375" style="49" customWidth="1"/>
    <col min="21" max="21" width="9.88671875" style="49" customWidth="1"/>
    <col min="22" max="24" width="11.6640625" style="49" customWidth="1"/>
    <col min="25" max="16384" width="9.109375" style="49"/>
  </cols>
  <sheetData>
    <row r="1" spans="1:28" s="28" customFormat="1" ht="57.75" customHeight="1" x14ac:dyDescent="0.4">
      <c r="B1" s="280" t="s">
        <v>117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7"/>
      <c r="P1" s="27"/>
      <c r="Q1" s="27"/>
      <c r="R1" s="27"/>
      <c r="S1" s="27"/>
      <c r="T1" s="273"/>
      <c r="U1" s="273"/>
      <c r="V1" s="58"/>
      <c r="X1" s="149" t="s">
        <v>21</v>
      </c>
    </row>
    <row r="2" spans="1:28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67"/>
      <c r="L2" s="67"/>
      <c r="M2" s="67"/>
      <c r="N2" s="67" t="s">
        <v>6</v>
      </c>
      <c r="O2" s="30"/>
      <c r="P2" s="30"/>
      <c r="Q2" s="30"/>
      <c r="R2" s="30"/>
      <c r="T2" s="279"/>
      <c r="U2" s="279"/>
      <c r="V2" s="272" t="s">
        <v>6</v>
      </c>
      <c r="W2" s="272"/>
    </row>
    <row r="3" spans="1:28" s="33" customFormat="1" ht="54.75" customHeight="1" x14ac:dyDescent="0.3">
      <c r="A3" s="266"/>
      <c r="B3" s="147" t="s">
        <v>100</v>
      </c>
      <c r="C3" s="267" t="s">
        <v>8</v>
      </c>
      <c r="D3" s="267"/>
      <c r="E3" s="267"/>
      <c r="F3" s="267" t="s">
        <v>38</v>
      </c>
      <c r="G3" s="267"/>
      <c r="H3" s="267"/>
      <c r="I3" s="267" t="s">
        <v>11</v>
      </c>
      <c r="J3" s="267"/>
      <c r="K3" s="267"/>
      <c r="L3" s="267" t="s">
        <v>12</v>
      </c>
      <c r="M3" s="267"/>
      <c r="N3" s="267"/>
      <c r="O3" s="274" t="s">
        <v>10</v>
      </c>
      <c r="P3" s="275"/>
      <c r="Q3" s="276"/>
      <c r="R3" s="125" t="s">
        <v>44</v>
      </c>
      <c r="S3" s="267" t="s">
        <v>13</v>
      </c>
      <c r="T3" s="267"/>
      <c r="U3" s="267"/>
      <c r="V3" s="267" t="s">
        <v>16</v>
      </c>
      <c r="W3" s="267"/>
      <c r="X3" s="267"/>
    </row>
    <row r="4" spans="1:28" s="34" customFormat="1" ht="19.5" customHeight="1" x14ac:dyDescent="0.3">
      <c r="A4" s="266"/>
      <c r="B4" s="268" t="s">
        <v>101</v>
      </c>
      <c r="C4" s="268" t="s">
        <v>27</v>
      </c>
      <c r="D4" s="268" t="s">
        <v>101</v>
      </c>
      <c r="E4" s="270" t="s">
        <v>2</v>
      </c>
      <c r="F4" s="268" t="s">
        <v>27</v>
      </c>
      <c r="G4" s="268" t="s">
        <v>101</v>
      </c>
      <c r="H4" s="270" t="s">
        <v>2</v>
      </c>
      <c r="I4" s="268" t="s">
        <v>27</v>
      </c>
      <c r="J4" s="268" t="s">
        <v>101</v>
      </c>
      <c r="K4" s="270" t="s">
        <v>2</v>
      </c>
      <c r="L4" s="268" t="s">
        <v>27</v>
      </c>
      <c r="M4" s="268" t="s">
        <v>101</v>
      </c>
      <c r="N4" s="270" t="s">
        <v>2</v>
      </c>
      <c r="O4" s="268" t="s">
        <v>27</v>
      </c>
      <c r="P4" s="268" t="s">
        <v>101</v>
      </c>
      <c r="Q4" s="277" t="s">
        <v>2</v>
      </c>
      <c r="R4" s="268" t="s">
        <v>101</v>
      </c>
      <c r="S4" s="268" t="s">
        <v>27</v>
      </c>
      <c r="T4" s="268" t="s">
        <v>101</v>
      </c>
      <c r="U4" s="270" t="s">
        <v>2</v>
      </c>
      <c r="V4" s="268" t="s">
        <v>27</v>
      </c>
      <c r="W4" s="268" t="s">
        <v>101</v>
      </c>
      <c r="X4" s="270" t="s">
        <v>2</v>
      </c>
    </row>
    <row r="5" spans="1:28" s="34" customFormat="1" ht="7.5" customHeight="1" x14ac:dyDescent="0.3">
      <c r="A5" s="266"/>
      <c r="B5" s="269"/>
      <c r="C5" s="269"/>
      <c r="D5" s="269"/>
      <c r="E5" s="270"/>
      <c r="F5" s="269"/>
      <c r="G5" s="269"/>
      <c r="H5" s="270"/>
      <c r="I5" s="269"/>
      <c r="J5" s="269"/>
      <c r="K5" s="270"/>
      <c r="L5" s="269"/>
      <c r="M5" s="269"/>
      <c r="N5" s="270"/>
      <c r="O5" s="269"/>
      <c r="P5" s="269"/>
      <c r="Q5" s="278"/>
      <c r="R5" s="269"/>
      <c r="S5" s="269"/>
      <c r="T5" s="269"/>
      <c r="U5" s="270"/>
      <c r="V5" s="269"/>
      <c r="W5" s="269"/>
      <c r="X5" s="270"/>
    </row>
    <row r="6" spans="1:28" s="61" customFormat="1" ht="11.25" customHeight="1" x14ac:dyDescent="0.25">
      <c r="A6" s="59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8" s="40" customFormat="1" ht="18" customHeight="1" x14ac:dyDescent="0.25">
      <c r="A7" s="36" t="s">
        <v>76</v>
      </c>
      <c r="B7" s="37">
        <f>SUM(B8:B27)</f>
        <v>3188</v>
      </c>
      <c r="C7" s="37">
        <f t="shared" ref="C7:D7" si="0">SUM(C8:C27)</f>
        <v>4391</v>
      </c>
      <c r="D7" s="37">
        <f t="shared" si="0"/>
        <v>3139</v>
      </c>
      <c r="E7" s="38">
        <f t="shared" ref="E7:E27" si="1">ROUND(D7/C7*100,1)</f>
        <v>71.5</v>
      </c>
      <c r="F7" s="37">
        <f t="shared" ref="F7:G7" si="2">SUM(F8:F27)</f>
        <v>152</v>
      </c>
      <c r="G7" s="37">
        <f t="shared" si="2"/>
        <v>118</v>
      </c>
      <c r="H7" s="38">
        <f t="shared" ref="H7:H27" si="3">IF(F7=0,"",ROUND(G7/F7*100,1))</f>
        <v>77.599999999999994</v>
      </c>
      <c r="I7" s="37">
        <f t="shared" ref="I7:J7" si="4">SUM(I8:I27)</f>
        <v>153</v>
      </c>
      <c r="J7" s="37">
        <f t="shared" si="4"/>
        <v>147</v>
      </c>
      <c r="K7" s="38">
        <f t="shared" ref="K7:K27" si="5">IF(I7=0,"",ROUND(J7/I7*100,1))</f>
        <v>96.1</v>
      </c>
      <c r="L7" s="37">
        <f t="shared" ref="L7:M7" si="6">SUM(L8:L27)</f>
        <v>34</v>
      </c>
      <c r="M7" s="37">
        <f t="shared" si="6"/>
        <v>18</v>
      </c>
      <c r="N7" s="38">
        <f t="shared" ref="N7:N27" si="7">IF(L7=0,"",ROUND(M7/L7*100,1))</f>
        <v>52.9</v>
      </c>
      <c r="O7" s="37">
        <f t="shared" ref="O7:P7" si="8">SUM(O8:O27)</f>
        <v>3104</v>
      </c>
      <c r="P7" s="37">
        <f t="shared" si="8"/>
        <v>2033</v>
      </c>
      <c r="Q7" s="38">
        <f t="shared" ref="Q7:Q27" si="9">IF(O7=0,"",ROUND(P7/O7*100,1))</f>
        <v>65.5</v>
      </c>
      <c r="R7" s="37">
        <f t="shared" ref="R7:T7" si="10">SUM(R8:R27)</f>
        <v>2571</v>
      </c>
      <c r="S7" s="37">
        <f t="shared" si="10"/>
        <v>3738</v>
      </c>
      <c r="T7" s="37">
        <f t="shared" si="10"/>
        <v>2547</v>
      </c>
      <c r="U7" s="38">
        <f t="shared" ref="U7:U27" si="11">IF(S7=0,"",ROUND(T7/S7*100,1))</f>
        <v>68.099999999999994</v>
      </c>
      <c r="V7" s="37">
        <f t="shared" ref="V7:W7" si="12">SUM(V8:V27)</f>
        <v>3156</v>
      </c>
      <c r="W7" s="37">
        <f t="shared" si="12"/>
        <v>2193</v>
      </c>
      <c r="X7" s="38">
        <f t="shared" ref="X7:X27" si="13">IF(V7=0,"",ROUND(W7/V7*100,1))</f>
        <v>69.5</v>
      </c>
      <c r="Y7" s="39"/>
      <c r="AB7" s="46"/>
    </row>
    <row r="8" spans="1:28" s="46" customFormat="1" ht="18" customHeight="1" x14ac:dyDescent="0.25">
      <c r="A8" s="69" t="s">
        <v>77</v>
      </c>
      <c r="B8" s="42">
        <v>247</v>
      </c>
      <c r="C8" s="42">
        <v>304</v>
      </c>
      <c r="D8" s="42">
        <v>246</v>
      </c>
      <c r="E8" s="43">
        <f t="shared" si="1"/>
        <v>80.900000000000006</v>
      </c>
      <c r="F8" s="42">
        <v>21</v>
      </c>
      <c r="G8" s="42">
        <v>20</v>
      </c>
      <c r="H8" s="43">
        <f t="shared" si="3"/>
        <v>95.2</v>
      </c>
      <c r="I8" s="42">
        <v>2</v>
      </c>
      <c r="J8" s="42">
        <v>18</v>
      </c>
      <c r="K8" s="43">
        <f t="shared" si="5"/>
        <v>900</v>
      </c>
      <c r="L8" s="42">
        <v>2</v>
      </c>
      <c r="M8" s="42">
        <v>0</v>
      </c>
      <c r="N8" s="43">
        <f t="shared" si="7"/>
        <v>0</v>
      </c>
      <c r="O8" s="42">
        <v>293</v>
      </c>
      <c r="P8" s="68">
        <v>152</v>
      </c>
      <c r="Q8" s="43">
        <f t="shared" si="9"/>
        <v>51.9</v>
      </c>
      <c r="R8" s="68">
        <v>199</v>
      </c>
      <c r="S8" s="42">
        <v>252</v>
      </c>
      <c r="T8" s="68">
        <v>199</v>
      </c>
      <c r="U8" s="43">
        <f t="shared" si="11"/>
        <v>79</v>
      </c>
      <c r="V8" s="42">
        <v>222</v>
      </c>
      <c r="W8" s="68">
        <v>182</v>
      </c>
      <c r="X8" s="43">
        <f t="shared" si="13"/>
        <v>82</v>
      </c>
      <c r="Y8" s="39"/>
      <c r="Z8" s="45"/>
    </row>
    <row r="9" spans="1:28" s="47" customFormat="1" ht="18" customHeight="1" x14ac:dyDescent="0.25">
      <c r="A9" s="69" t="s">
        <v>78</v>
      </c>
      <c r="B9" s="42">
        <v>120</v>
      </c>
      <c r="C9" s="42">
        <v>153</v>
      </c>
      <c r="D9" s="42">
        <v>119</v>
      </c>
      <c r="E9" s="43">
        <f t="shared" si="1"/>
        <v>77.8</v>
      </c>
      <c r="F9" s="42">
        <v>8</v>
      </c>
      <c r="G9" s="42">
        <v>12</v>
      </c>
      <c r="H9" s="43">
        <f t="shared" si="3"/>
        <v>150</v>
      </c>
      <c r="I9" s="42">
        <v>21</v>
      </c>
      <c r="J9" s="42">
        <v>22</v>
      </c>
      <c r="K9" s="43">
        <f t="shared" si="5"/>
        <v>104.8</v>
      </c>
      <c r="L9" s="42">
        <v>1</v>
      </c>
      <c r="M9" s="42">
        <v>2</v>
      </c>
      <c r="N9" s="43">
        <f t="shared" si="7"/>
        <v>200</v>
      </c>
      <c r="O9" s="42">
        <v>140</v>
      </c>
      <c r="P9" s="68">
        <v>110</v>
      </c>
      <c r="Q9" s="43">
        <f t="shared" si="9"/>
        <v>78.599999999999994</v>
      </c>
      <c r="R9" s="68">
        <v>94</v>
      </c>
      <c r="S9" s="42">
        <v>129</v>
      </c>
      <c r="T9" s="68">
        <v>94</v>
      </c>
      <c r="U9" s="43">
        <f t="shared" si="11"/>
        <v>72.900000000000006</v>
      </c>
      <c r="V9" s="42">
        <v>119</v>
      </c>
      <c r="W9" s="68">
        <v>83</v>
      </c>
      <c r="X9" s="43">
        <f t="shared" si="13"/>
        <v>69.7</v>
      </c>
      <c r="Y9" s="39"/>
      <c r="Z9" s="45"/>
    </row>
    <row r="10" spans="1:28" s="46" customFormat="1" ht="18" customHeight="1" x14ac:dyDescent="0.25">
      <c r="A10" s="69" t="s">
        <v>79</v>
      </c>
      <c r="B10" s="42">
        <v>86</v>
      </c>
      <c r="C10" s="42">
        <v>115</v>
      </c>
      <c r="D10" s="42">
        <v>86</v>
      </c>
      <c r="E10" s="43">
        <f t="shared" si="1"/>
        <v>74.8</v>
      </c>
      <c r="F10" s="42">
        <v>5</v>
      </c>
      <c r="G10" s="42">
        <v>2</v>
      </c>
      <c r="H10" s="43">
        <f t="shared" si="3"/>
        <v>40</v>
      </c>
      <c r="I10" s="42">
        <v>16</v>
      </c>
      <c r="J10" s="42">
        <v>6</v>
      </c>
      <c r="K10" s="43">
        <f t="shared" si="5"/>
        <v>37.5</v>
      </c>
      <c r="L10" s="42">
        <v>7</v>
      </c>
      <c r="M10" s="42">
        <v>0</v>
      </c>
      <c r="N10" s="43">
        <f t="shared" si="7"/>
        <v>0</v>
      </c>
      <c r="O10" s="42">
        <v>102</v>
      </c>
      <c r="P10" s="68">
        <v>74</v>
      </c>
      <c r="Q10" s="43">
        <f t="shared" si="9"/>
        <v>72.5</v>
      </c>
      <c r="R10" s="68">
        <v>66</v>
      </c>
      <c r="S10" s="42">
        <v>101</v>
      </c>
      <c r="T10" s="68">
        <v>66</v>
      </c>
      <c r="U10" s="43">
        <f t="shared" si="11"/>
        <v>65.3</v>
      </c>
      <c r="V10" s="42">
        <v>86</v>
      </c>
      <c r="W10" s="68">
        <v>49</v>
      </c>
      <c r="X10" s="43">
        <f t="shared" si="13"/>
        <v>57</v>
      </c>
      <c r="Y10" s="39"/>
      <c r="Z10" s="45"/>
    </row>
    <row r="11" spans="1:28" s="46" customFormat="1" ht="18" customHeight="1" x14ac:dyDescent="0.25">
      <c r="A11" s="69" t="s">
        <v>80</v>
      </c>
      <c r="B11" s="42">
        <v>134</v>
      </c>
      <c r="C11" s="42">
        <v>151</v>
      </c>
      <c r="D11" s="42">
        <v>134</v>
      </c>
      <c r="E11" s="43">
        <f t="shared" si="1"/>
        <v>88.7</v>
      </c>
      <c r="F11" s="42">
        <v>6</v>
      </c>
      <c r="G11" s="42">
        <v>3</v>
      </c>
      <c r="H11" s="43">
        <f t="shared" si="3"/>
        <v>50</v>
      </c>
      <c r="I11" s="42">
        <v>2</v>
      </c>
      <c r="J11" s="42">
        <v>1</v>
      </c>
      <c r="K11" s="43">
        <f t="shared" si="5"/>
        <v>50</v>
      </c>
      <c r="L11" s="42">
        <v>0</v>
      </c>
      <c r="M11" s="42">
        <v>0</v>
      </c>
      <c r="N11" s="43" t="str">
        <f t="shared" si="7"/>
        <v/>
      </c>
      <c r="O11" s="42">
        <v>112</v>
      </c>
      <c r="P11" s="68">
        <v>91</v>
      </c>
      <c r="Q11" s="43">
        <f t="shared" si="9"/>
        <v>81.3</v>
      </c>
      <c r="R11" s="68">
        <v>116</v>
      </c>
      <c r="S11" s="42">
        <v>131</v>
      </c>
      <c r="T11" s="68">
        <v>116</v>
      </c>
      <c r="U11" s="43">
        <f t="shared" si="11"/>
        <v>88.5</v>
      </c>
      <c r="V11" s="42">
        <v>97</v>
      </c>
      <c r="W11" s="68">
        <v>91</v>
      </c>
      <c r="X11" s="43">
        <f t="shared" si="13"/>
        <v>93.8</v>
      </c>
      <c r="Y11" s="39"/>
      <c r="Z11" s="45"/>
    </row>
    <row r="12" spans="1:28" s="46" customFormat="1" ht="18" customHeight="1" x14ac:dyDescent="0.25">
      <c r="A12" s="69" t="s">
        <v>81</v>
      </c>
      <c r="B12" s="42">
        <v>32</v>
      </c>
      <c r="C12" s="42">
        <v>50</v>
      </c>
      <c r="D12" s="42">
        <v>32</v>
      </c>
      <c r="E12" s="43">
        <f t="shared" si="1"/>
        <v>64</v>
      </c>
      <c r="F12" s="42">
        <v>4</v>
      </c>
      <c r="G12" s="42">
        <v>2</v>
      </c>
      <c r="H12" s="43">
        <f t="shared" si="3"/>
        <v>50</v>
      </c>
      <c r="I12" s="42">
        <v>2</v>
      </c>
      <c r="J12" s="42">
        <v>3</v>
      </c>
      <c r="K12" s="43">
        <f t="shared" si="5"/>
        <v>150</v>
      </c>
      <c r="L12" s="42">
        <v>3</v>
      </c>
      <c r="M12" s="42">
        <v>0</v>
      </c>
      <c r="N12" s="43">
        <f t="shared" si="7"/>
        <v>0</v>
      </c>
      <c r="O12" s="42">
        <v>45</v>
      </c>
      <c r="P12" s="68">
        <v>27</v>
      </c>
      <c r="Q12" s="43">
        <f t="shared" si="9"/>
        <v>60</v>
      </c>
      <c r="R12" s="68">
        <v>28</v>
      </c>
      <c r="S12" s="42">
        <v>40</v>
      </c>
      <c r="T12" s="68">
        <v>28</v>
      </c>
      <c r="U12" s="43">
        <f t="shared" si="11"/>
        <v>70</v>
      </c>
      <c r="V12" s="42">
        <v>33</v>
      </c>
      <c r="W12" s="68">
        <v>22</v>
      </c>
      <c r="X12" s="43">
        <f t="shared" si="13"/>
        <v>66.7</v>
      </c>
      <c r="Y12" s="39"/>
      <c r="Z12" s="45"/>
    </row>
    <row r="13" spans="1:28" s="46" customFormat="1" ht="18" customHeight="1" x14ac:dyDescent="0.25">
      <c r="A13" s="69" t="s">
        <v>82</v>
      </c>
      <c r="B13" s="42">
        <v>89</v>
      </c>
      <c r="C13" s="42">
        <v>66</v>
      </c>
      <c r="D13" s="42">
        <v>88</v>
      </c>
      <c r="E13" s="43">
        <f t="shared" si="1"/>
        <v>133.30000000000001</v>
      </c>
      <c r="F13" s="42">
        <v>2</v>
      </c>
      <c r="G13" s="42">
        <v>1</v>
      </c>
      <c r="H13" s="43">
        <f t="shared" si="3"/>
        <v>50</v>
      </c>
      <c r="I13" s="42">
        <v>2</v>
      </c>
      <c r="J13" s="42">
        <v>2</v>
      </c>
      <c r="K13" s="43">
        <f t="shared" si="5"/>
        <v>100</v>
      </c>
      <c r="L13" s="42">
        <v>0</v>
      </c>
      <c r="M13" s="42">
        <v>2</v>
      </c>
      <c r="N13" s="43" t="str">
        <f t="shared" si="7"/>
        <v/>
      </c>
      <c r="O13" s="42">
        <v>43</v>
      </c>
      <c r="P13" s="68">
        <v>55</v>
      </c>
      <c r="Q13" s="43">
        <f t="shared" si="9"/>
        <v>127.9</v>
      </c>
      <c r="R13" s="68">
        <v>80</v>
      </c>
      <c r="S13" s="42">
        <v>55</v>
      </c>
      <c r="T13" s="68">
        <v>79</v>
      </c>
      <c r="U13" s="43">
        <f t="shared" si="11"/>
        <v>143.6</v>
      </c>
      <c r="V13" s="42">
        <v>45</v>
      </c>
      <c r="W13" s="68">
        <v>71</v>
      </c>
      <c r="X13" s="43">
        <f t="shared" si="13"/>
        <v>157.80000000000001</v>
      </c>
      <c r="Y13" s="39"/>
      <c r="Z13" s="45"/>
    </row>
    <row r="14" spans="1:28" s="46" customFormat="1" ht="18" customHeight="1" x14ac:dyDescent="0.25">
      <c r="A14" s="69" t="s">
        <v>83</v>
      </c>
      <c r="B14" s="42">
        <v>448</v>
      </c>
      <c r="C14" s="42">
        <v>483</v>
      </c>
      <c r="D14" s="42">
        <v>446</v>
      </c>
      <c r="E14" s="43">
        <f t="shared" si="1"/>
        <v>92.3</v>
      </c>
      <c r="F14" s="42">
        <v>9</v>
      </c>
      <c r="G14" s="42">
        <v>13</v>
      </c>
      <c r="H14" s="43">
        <f t="shared" si="3"/>
        <v>144.4</v>
      </c>
      <c r="I14" s="42">
        <v>27</v>
      </c>
      <c r="J14" s="42">
        <v>31</v>
      </c>
      <c r="K14" s="43">
        <f t="shared" si="5"/>
        <v>114.8</v>
      </c>
      <c r="L14" s="42">
        <v>0</v>
      </c>
      <c r="M14" s="42">
        <v>0</v>
      </c>
      <c r="N14" s="43" t="str">
        <f t="shared" si="7"/>
        <v/>
      </c>
      <c r="O14" s="42">
        <v>298</v>
      </c>
      <c r="P14" s="68">
        <v>194</v>
      </c>
      <c r="Q14" s="43">
        <f t="shared" si="9"/>
        <v>65.099999999999994</v>
      </c>
      <c r="R14" s="68">
        <v>385</v>
      </c>
      <c r="S14" s="42">
        <v>440</v>
      </c>
      <c r="T14" s="68">
        <v>384</v>
      </c>
      <c r="U14" s="43">
        <f t="shared" si="11"/>
        <v>87.3</v>
      </c>
      <c r="V14" s="42">
        <v>374</v>
      </c>
      <c r="W14" s="68">
        <v>335</v>
      </c>
      <c r="X14" s="43">
        <f t="shared" si="13"/>
        <v>89.6</v>
      </c>
      <c r="Y14" s="39"/>
      <c r="Z14" s="45"/>
    </row>
    <row r="15" spans="1:28" s="46" customFormat="1" ht="18" customHeight="1" x14ac:dyDescent="0.25">
      <c r="A15" s="69" t="s">
        <v>84</v>
      </c>
      <c r="B15" s="42">
        <v>295</v>
      </c>
      <c r="C15" s="42">
        <v>414</v>
      </c>
      <c r="D15" s="42">
        <v>295</v>
      </c>
      <c r="E15" s="43">
        <f t="shared" si="1"/>
        <v>71.3</v>
      </c>
      <c r="F15" s="42">
        <v>13</v>
      </c>
      <c r="G15" s="42">
        <v>12</v>
      </c>
      <c r="H15" s="43">
        <f t="shared" si="3"/>
        <v>92.3</v>
      </c>
      <c r="I15" s="42">
        <v>7</v>
      </c>
      <c r="J15" s="42">
        <v>22</v>
      </c>
      <c r="K15" s="43">
        <f t="shared" si="5"/>
        <v>314.3</v>
      </c>
      <c r="L15" s="42">
        <v>0</v>
      </c>
      <c r="M15" s="42">
        <v>3</v>
      </c>
      <c r="N15" s="43" t="str">
        <f t="shared" si="7"/>
        <v/>
      </c>
      <c r="O15" s="42">
        <v>315</v>
      </c>
      <c r="P15" s="68">
        <v>196</v>
      </c>
      <c r="Q15" s="43">
        <f t="shared" si="9"/>
        <v>62.2</v>
      </c>
      <c r="R15" s="68">
        <v>245</v>
      </c>
      <c r="S15" s="42">
        <v>364</v>
      </c>
      <c r="T15" s="68">
        <v>245</v>
      </c>
      <c r="U15" s="43">
        <f t="shared" si="11"/>
        <v>67.3</v>
      </c>
      <c r="V15" s="42">
        <v>333</v>
      </c>
      <c r="W15" s="68">
        <v>226</v>
      </c>
      <c r="X15" s="43">
        <f t="shared" si="13"/>
        <v>67.900000000000006</v>
      </c>
      <c r="Y15" s="39"/>
      <c r="Z15" s="45"/>
    </row>
    <row r="16" spans="1:28" s="46" customFormat="1" ht="18" customHeight="1" x14ac:dyDescent="0.25">
      <c r="A16" s="69" t="s">
        <v>85</v>
      </c>
      <c r="B16" s="42">
        <v>114</v>
      </c>
      <c r="C16" s="42">
        <v>118</v>
      </c>
      <c r="D16" s="42">
        <v>110</v>
      </c>
      <c r="E16" s="43">
        <f t="shared" si="1"/>
        <v>93.2</v>
      </c>
      <c r="F16" s="42">
        <v>3</v>
      </c>
      <c r="G16" s="42">
        <v>2</v>
      </c>
      <c r="H16" s="43">
        <f t="shared" si="3"/>
        <v>66.7</v>
      </c>
      <c r="I16" s="42">
        <v>2</v>
      </c>
      <c r="J16" s="42">
        <v>1</v>
      </c>
      <c r="K16" s="43">
        <f t="shared" si="5"/>
        <v>50</v>
      </c>
      <c r="L16" s="42">
        <v>3</v>
      </c>
      <c r="M16" s="42">
        <v>0</v>
      </c>
      <c r="N16" s="43">
        <f t="shared" si="7"/>
        <v>0</v>
      </c>
      <c r="O16" s="42">
        <v>105</v>
      </c>
      <c r="P16" s="68">
        <v>95</v>
      </c>
      <c r="Q16" s="43">
        <f t="shared" si="9"/>
        <v>90.5</v>
      </c>
      <c r="R16" s="68">
        <v>101</v>
      </c>
      <c r="S16" s="42">
        <v>101</v>
      </c>
      <c r="T16" s="68">
        <v>98</v>
      </c>
      <c r="U16" s="43">
        <f t="shared" si="11"/>
        <v>97</v>
      </c>
      <c r="V16" s="42">
        <v>78</v>
      </c>
      <c r="W16" s="68">
        <v>83</v>
      </c>
      <c r="X16" s="43">
        <f t="shared" si="13"/>
        <v>106.4</v>
      </c>
      <c r="Y16" s="39"/>
      <c r="Z16" s="45"/>
    </row>
    <row r="17" spans="1:26" s="46" customFormat="1" ht="18" customHeight="1" x14ac:dyDescent="0.25">
      <c r="A17" s="69" t="s">
        <v>86</v>
      </c>
      <c r="B17" s="42">
        <v>82</v>
      </c>
      <c r="C17" s="42">
        <v>94</v>
      </c>
      <c r="D17" s="42">
        <v>80</v>
      </c>
      <c r="E17" s="43">
        <f t="shared" si="1"/>
        <v>85.1</v>
      </c>
      <c r="F17" s="42">
        <v>1</v>
      </c>
      <c r="G17" s="42">
        <v>0</v>
      </c>
      <c r="H17" s="43">
        <f t="shared" si="3"/>
        <v>0</v>
      </c>
      <c r="I17" s="42">
        <v>12</v>
      </c>
      <c r="J17" s="42">
        <v>6</v>
      </c>
      <c r="K17" s="43">
        <f t="shared" si="5"/>
        <v>50</v>
      </c>
      <c r="L17" s="42">
        <v>1</v>
      </c>
      <c r="M17" s="42">
        <v>2</v>
      </c>
      <c r="N17" s="43">
        <f t="shared" si="7"/>
        <v>200</v>
      </c>
      <c r="O17" s="42">
        <v>50</v>
      </c>
      <c r="P17" s="68">
        <v>44</v>
      </c>
      <c r="Q17" s="43">
        <f t="shared" si="9"/>
        <v>88</v>
      </c>
      <c r="R17" s="68">
        <v>64</v>
      </c>
      <c r="S17" s="42">
        <v>80</v>
      </c>
      <c r="T17" s="68">
        <v>63</v>
      </c>
      <c r="U17" s="43">
        <f t="shared" si="11"/>
        <v>78.8</v>
      </c>
      <c r="V17" s="42">
        <v>72</v>
      </c>
      <c r="W17" s="68">
        <v>59</v>
      </c>
      <c r="X17" s="43">
        <f t="shared" si="13"/>
        <v>81.900000000000006</v>
      </c>
      <c r="Y17" s="39"/>
      <c r="Z17" s="45"/>
    </row>
    <row r="18" spans="1:26" s="46" customFormat="1" ht="18" customHeight="1" x14ac:dyDescent="0.25">
      <c r="A18" s="69" t="s">
        <v>87</v>
      </c>
      <c r="B18" s="42">
        <v>121</v>
      </c>
      <c r="C18" s="42">
        <v>261</v>
      </c>
      <c r="D18" s="42">
        <v>121</v>
      </c>
      <c r="E18" s="43">
        <f t="shared" si="1"/>
        <v>46.4</v>
      </c>
      <c r="F18" s="42">
        <v>8</v>
      </c>
      <c r="G18" s="42">
        <v>1</v>
      </c>
      <c r="H18" s="43">
        <f t="shared" si="3"/>
        <v>12.5</v>
      </c>
      <c r="I18" s="42">
        <v>24</v>
      </c>
      <c r="J18" s="42">
        <v>7</v>
      </c>
      <c r="K18" s="43">
        <f t="shared" si="5"/>
        <v>29.2</v>
      </c>
      <c r="L18" s="42">
        <v>6</v>
      </c>
      <c r="M18" s="42">
        <v>0</v>
      </c>
      <c r="N18" s="43">
        <f t="shared" si="7"/>
        <v>0</v>
      </c>
      <c r="O18" s="42">
        <v>133</v>
      </c>
      <c r="P18" s="68">
        <v>56</v>
      </c>
      <c r="Q18" s="43">
        <f t="shared" si="9"/>
        <v>42.1</v>
      </c>
      <c r="R18" s="68">
        <v>102</v>
      </c>
      <c r="S18" s="42">
        <v>224</v>
      </c>
      <c r="T18" s="68">
        <v>102</v>
      </c>
      <c r="U18" s="43">
        <f t="shared" si="11"/>
        <v>45.5</v>
      </c>
      <c r="V18" s="42">
        <v>187</v>
      </c>
      <c r="W18" s="68">
        <v>78</v>
      </c>
      <c r="X18" s="43">
        <f t="shared" si="13"/>
        <v>41.7</v>
      </c>
      <c r="Y18" s="39"/>
      <c r="Z18" s="45"/>
    </row>
    <row r="19" spans="1:26" s="46" customFormat="1" ht="18" customHeight="1" x14ac:dyDescent="0.25">
      <c r="A19" s="69" t="s">
        <v>88</v>
      </c>
      <c r="B19" s="42">
        <v>170</v>
      </c>
      <c r="C19" s="42">
        <v>244</v>
      </c>
      <c r="D19" s="42">
        <v>161</v>
      </c>
      <c r="E19" s="43">
        <f t="shared" si="1"/>
        <v>66</v>
      </c>
      <c r="F19" s="42">
        <v>7</v>
      </c>
      <c r="G19" s="42">
        <v>1</v>
      </c>
      <c r="H19" s="43">
        <f t="shared" si="3"/>
        <v>14.3</v>
      </c>
      <c r="I19" s="42">
        <v>1</v>
      </c>
      <c r="J19" s="42">
        <v>2</v>
      </c>
      <c r="K19" s="43">
        <f t="shared" si="5"/>
        <v>200</v>
      </c>
      <c r="L19" s="42">
        <v>1</v>
      </c>
      <c r="M19" s="42">
        <v>1</v>
      </c>
      <c r="N19" s="43">
        <f t="shared" si="7"/>
        <v>100</v>
      </c>
      <c r="O19" s="42">
        <v>151</v>
      </c>
      <c r="P19" s="68">
        <v>112</v>
      </c>
      <c r="Q19" s="43">
        <f t="shared" si="9"/>
        <v>74.2</v>
      </c>
      <c r="R19" s="68">
        <v>138</v>
      </c>
      <c r="S19" s="42">
        <v>205</v>
      </c>
      <c r="T19" s="68">
        <v>133</v>
      </c>
      <c r="U19" s="43">
        <f t="shared" si="11"/>
        <v>64.900000000000006</v>
      </c>
      <c r="V19" s="42">
        <v>164</v>
      </c>
      <c r="W19" s="68">
        <v>100</v>
      </c>
      <c r="X19" s="43">
        <f t="shared" si="13"/>
        <v>61</v>
      </c>
      <c r="Y19" s="39"/>
      <c r="Z19" s="45"/>
    </row>
    <row r="20" spans="1:26" s="46" customFormat="1" ht="18" customHeight="1" x14ac:dyDescent="0.25">
      <c r="A20" s="69" t="s">
        <v>89</v>
      </c>
      <c r="B20" s="42">
        <v>86</v>
      </c>
      <c r="C20" s="42">
        <v>98</v>
      </c>
      <c r="D20" s="42">
        <v>82</v>
      </c>
      <c r="E20" s="43">
        <f t="shared" si="1"/>
        <v>83.7</v>
      </c>
      <c r="F20" s="42">
        <v>0</v>
      </c>
      <c r="G20" s="42">
        <v>0</v>
      </c>
      <c r="H20" s="43" t="str">
        <f t="shared" si="3"/>
        <v/>
      </c>
      <c r="I20" s="42">
        <v>1</v>
      </c>
      <c r="J20" s="42">
        <v>0</v>
      </c>
      <c r="K20" s="43">
        <f t="shared" si="5"/>
        <v>0</v>
      </c>
      <c r="L20" s="42">
        <v>0</v>
      </c>
      <c r="M20" s="42">
        <v>0</v>
      </c>
      <c r="N20" s="43" t="str">
        <f t="shared" si="7"/>
        <v/>
      </c>
      <c r="O20" s="42">
        <v>95</v>
      </c>
      <c r="P20" s="68">
        <v>72</v>
      </c>
      <c r="Q20" s="43">
        <f t="shared" si="9"/>
        <v>75.8</v>
      </c>
      <c r="R20" s="68">
        <v>69</v>
      </c>
      <c r="S20" s="42">
        <v>87</v>
      </c>
      <c r="T20" s="68">
        <v>68</v>
      </c>
      <c r="U20" s="43">
        <f t="shared" si="11"/>
        <v>78.2</v>
      </c>
      <c r="V20" s="42">
        <v>61</v>
      </c>
      <c r="W20" s="68">
        <v>47</v>
      </c>
      <c r="X20" s="43">
        <f t="shared" si="13"/>
        <v>77</v>
      </c>
      <c r="Y20" s="39"/>
      <c r="Z20" s="45"/>
    </row>
    <row r="21" spans="1:26" s="46" customFormat="1" ht="18" customHeight="1" x14ac:dyDescent="0.25">
      <c r="A21" s="69" t="s">
        <v>90</v>
      </c>
      <c r="B21" s="42">
        <v>41</v>
      </c>
      <c r="C21" s="42">
        <v>57</v>
      </c>
      <c r="D21" s="42">
        <v>41</v>
      </c>
      <c r="E21" s="43">
        <f t="shared" si="1"/>
        <v>71.900000000000006</v>
      </c>
      <c r="F21" s="42">
        <v>0</v>
      </c>
      <c r="G21" s="42">
        <v>1</v>
      </c>
      <c r="H21" s="43" t="str">
        <f t="shared" si="3"/>
        <v/>
      </c>
      <c r="I21" s="42">
        <v>0</v>
      </c>
      <c r="J21" s="42">
        <v>0</v>
      </c>
      <c r="K21" s="43" t="str">
        <f t="shared" si="5"/>
        <v/>
      </c>
      <c r="L21" s="42">
        <v>0</v>
      </c>
      <c r="M21" s="42">
        <v>0</v>
      </c>
      <c r="N21" s="43" t="str">
        <f t="shared" si="7"/>
        <v/>
      </c>
      <c r="O21" s="42">
        <v>30</v>
      </c>
      <c r="P21" s="68">
        <v>26</v>
      </c>
      <c r="Q21" s="43">
        <f t="shared" si="9"/>
        <v>86.7</v>
      </c>
      <c r="R21" s="68">
        <v>34</v>
      </c>
      <c r="S21" s="42">
        <v>49</v>
      </c>
      <c r="T21" s="68">
        <v>34</v>
      </c>
      <c r="U21" s="43">
        <f t="shared" si="11"/>
        <v>69.400000000000006</v>
      </c>
      <c r="V21" s="42">
        <v>44</v>
      </c>
      <c r="W21" s="68">
        <v>32</v>
      </c>
      <c r="X21" s="43">
        <f t="shared" si="13"/>
        <v>72.7</v>
      </c>
      <c r="Y21" s="39"/>
      <c r="Z21" s="45"/>
    </row>
    <row r="22" spans="1:26" s="46" customFormat="1" ht="18" customHeight="1" x14ac:dyDescent="0.25">
      <c r="A22" s="69" t="s">
        <v>91</v>
      </c>
      <c r="B22" s="42">
        <v>47</v>
      </c>
      <c r="C22" s="42">
        <v>282</v>
      </c>
      <c r="D22" s="42">
        <v>46</v>
      </c>
      <c r="E22" s="43">
        <f t="shared" si="1"/>
        <v>16.3</v>
      </c>
      <c r="F22" s="42">
        <v>11</v>
      </c>
      <c r="G22" s="42">
        <v>0</v>
      </c>
      <c r="H22" s="43">
        <f t="shared" si="3"/>
        <v>0</v>
      </c>
      <c r="I22" s="42">
        <v>16</v>
      </c>
      <c r="J22" s="42">
        <v>0</v>
      </c>
      <c r="K22" s="43">
        <f t="shared" si="5"/>
        <v>0</v>
      </c>
      <c r="L22" s="42">
        <v>3</v>
      </c>
      <c r="M22" s="42">
        <v>0</v>
      </c>
      <c r="N22" s="43">
        <f t="shared" si="7"/>
        <v>0</v>
      </c>
      <c r="O22" s="42">
        <v>178</v>
      </c>
      <c r="P22" s="68">
        <v>25</v>
      </c>
      <c r="Q22" s="43">
        <f t="shared" si="9"/>
        <v>14</v>
      </c>
      <c r="R22" s="68">
        <v>39</v>
      </c>
      <c r="S22" s="42">
        <v>253</v>
      </c>
      <c r="T22" s="68">
        <v>39</v>
      </c>
      <c r="U22" s="43">
        <f t="shared" si="11"/>
        <v>15.4</v>
      </c>
      <c r="V22" s="42">
        <v>220</v>
      </c>
      <c r="W22" s="68">
        <v>37</v>
      </c>
      <c r="X22" s="43">
        <f t="shared" si="13"/>
        <v>16.8</v>
      </c>
      <c r="Y22" s="39"/>
      <c r="Z22" s="45"/>
    </row>
    <row r="23" spans="1:26" s="46" customFormat="1" ht="18" customHeight="1" x14ac:dyDescent="0.25">
      <c r="A23" s="69" t="s">
        <v>92</v>
      </c>
      <c r="B23" s="42">
        <v>151</v>
      </c>
      <c r="C23" s="42">
        <v>182</v>
      </c>
      <c r="D23" s="42">
        <v>150</v>
      </c>
      <c r="E23" s="43">
        <f t="shared" si="1"/>
        <v>82.4</v>
      </c>
      <c r="F23" s="42">
        <v>2</v>
      </c>
      <c r="G23" s="42">
        <v>3</v>
      </c>
      <c r="H23" s="43">
        <f t="shared" si="3"/>
        <v>150</v>
      </c>
      <c r="I23" s="42">
        <v>2</v>
      </c>
      <c r="J23" s="42">
        <v>4</v>
      </c>
      <c r="K23" s="43">
        <f t="shared" si="5"/>
        <v>200</v>
      </c>
      <c r="L23" s="42">
        <v>0</v>
      </c>
      <c r="M23" s="42">
        <v>0</v>
      </c>
      <c r="N23" s="43" t="str">
        <f t="shared" si="7"/>
        <v/>
      </c>
      <c r="O23" s="42">
        <v>131</v>
      </c>
      <c r="P23" s="68">
        <v>115</v>
      </c>
      <c r="Q23" s="43">
        <f t="shared" si="9"/>
        <v>87.8</v>
      </c>
      <c r="R23" s="68">
        <v>132</v>
      </c>
      <c r="S23" s="42">
        <v>168</v>
      </c>
      <c r="T23" s="68">
        <v>132</v>
      </c>
      <c r="U23" s="43">
        <f t="shared" si="11"/>
        <v>78.599999999999994</v>
      </c>
      <c r="V23" s="42">
        <v>129</v>
      </c>
      <c r="W23" s="68">
        <v>113</v>
      </c>
      <c r="X23" s="43">
        <f t="shared" si="13"/>
        <v>87.6</v>
      </c>
      <c r="Y23" s="39"/>
      <c r="Z23" s="45"/>
    </row>
    <row r="24" spans="1:26" s="46" customFormat="1" ht="18" customHeight="1" x14ac:dyDescent="0.25">
      <c r="A24" s="69" t="s">
        <v>93</v>
      </c>
      <c r="B24" s="42">
        <v>150</v>
      </c>
      <c r="C24" s="42">
        <v>168</v>
      </c>
      <c r="D24" s="42">
        <v>150</v>
      </c>
      <c r="E24" s="43">
        <f t="shared" si="1"/>
        <v>89.3</v>
      </c>
      <c r="F24" s="42">
        <v>8</v>
      </c>
      <c r="G24" s="42">
        <v>5</v>
      </c>
      <c r="H24" s="43">
        <f t="shared" si="3"/>
        <v>62.5</v>
      </c>
      <c r="I24" s="42">
        <v>0</v>
      </c>
      <c r="J24" s="42">
        <v>0</v>
      </c>
      <c r="K24" s="43" t="str">
        <f t="shared" si="5"/>
        <v/>
      </c>
      <c r="L24" s="42">
        <v>1</v>
      </c>
      <c r="M24" s="42">
        <v>3</v>
      </c>
      <c r="N24" s="43">
        <f t="shared" si="7"/>
        <v>300</v>
      </c>
      <c r="O24" s="42">
        <v>141</v>
      </c>
      <c r="P24" s="68">
        <v>109</v>
      </c>
      <c r="Q24" s="43">
        <f t="shared" si="9"/>
        <v>77.3</v>
      </c>
      <c r="R24" s="68">
        <v>113</v>
      </c>
      <c r="S24" s="42">
        <v>146</v>
      </c>
      <c r="T24" s="68">
        <v>113</v>
      </c>
      <c r="U24" s="43">
        <f t="shared" si="11"/>
        <v>77.400000000000006</v>
      </c>
      <c r="V24" s="42">
        <v>124</v>
      </c>
      <c r="W24" s="68">
        <v>100</v>
      </c>
      <c r="X24" s="43">
        <f t="shared" si="13"/>
        <v>80.599999999999994</v>
      </c>
      <c r="Y24" s="39"/>
      <c r="Z24" s="45"/>
    </row>
    <row r="25" spans="1:26" s="46" customFormat="1" ht="18" customHeight="1" x14ac:dyDescent="0.25">
      <c r="A25" s="69" t="s">
        <v>94</v>
      </c>
      <c r="B25" s="42">
        <v>126</v>
      </c>
      <c r="C25" s="42">
        <v>163</v>
      </c>
      <c r="D25" s="42">
        <v>124</v>
      </c>
      <c r="E25" s="43">
        <f t="shared" si="1"/>
        <v>76.099999999999994</v>
      </c>
      <c r="F25" s="42">
        <v>5</v>
      </c>
      <c r="G25" s="42">
        <v>10</v>
      </c>
      <c r="H25" s="43">
        <f t="shared" si="3"/>
        <v>200</v>
      </c>
      <c r="I25" s="42">
        <v>6</v>
      </c>
      <c r="J25" s="42">
        <v>13</v>
      </c>
      <c r="K25" s="43">
        <f t="shared" si="5"/>
        <v>216.7</v>
      </c>
      <c r="L25" s="42">
        <v>3</v>
      </c>
      <c r="M25" s="42">
        <v>4</v>
      </c>
      <c r="N25" s="43">
        <f t="shared" si="7"/>
        <v>133.30000000000001</v>
      </c>
      <c r="O25" s="42">
        <v>156</v>
      </c>
      <c r="P25" s="68">
        <v>120</v>
      </c>
      <c r="Q25" s="43">
        <f t="shared" si="9"/>
        <v>76.900000000000006</v>
      </c>
      <c r="R25" s="68">
        <v>105</v>
      </c>
      <c r="S25" s="42">
        <v>136</v>
      </c>
      <c r="T25" s="68">
        <v>105</v>
      </c>
      <c r="U25" s="43">
        <f t="shared" si="11"/>
        <v>77.2</v>
      </c>
      <c r="V25" s="42">
        <v>110</v>
      </c>
      <c r="W25" s="68">
        <v>95</v>
      </c>
      <c r="X25" s="43">
        <f t="shared" si="13"/>
        <v>86.4</v>
      </c>
      <c r="Y25" s="39"/>
      <c r="Z25" s="45"/>
    </row>
    <row r="26" spans="1:26" s="46" customFormat="1" ht="18" customHeight="1" x14ac:dyDescent="0.25">
      <c r="A26" s="69" t="s">
        <v>95</v>
      </c>
      <c r="B26" s="42">
        <v>173</v>
      </c>
      <c r="C26" s="42">
        <v>211</v>
      </c>
      <c r="D26" s="42">
        <v>170</v>
      </c>
      <c r="E26" s="43">
        <f t="shared" si="1"/>
        <v>80.599999999999994</v>
      </c>
      <c r="F26" s="42">
        <v>3</v>
      </c>
      <c r="G26" s="42">
        <v>7</v>
      </c>
      <c r="H26" s="43">
        <f t="shared" si="3"/>
        <v>233.3</v>
      </c>
      <c r="I26" s="42">
        <v>3</v>
      </c>
      <c r="J26" s="42">
        <v>4</v>
      </c>
      <c r="K26" s="43">
        <f t="shared" si="5"/>
        <v>133.30000000000001</v>
      </c>
      <c r="L26" s="42">
        <v>0</v>
      </c>
      <c r="M26" s="42">
        <v>0</v>
      </c>
      <c r="N26" s="43" t="str">
        <f t="shared" si="7"/>
        <v/>
      </c>
      <c r="O26" s="42">
        <v>159</v>
      </c>
      <c r="P26" s="68">
        <v>135</v>
      </c>
      <c r="Q26" s="43">
        <f t="shared" si="9"/>
        <v>84.9</v>
      </c>
      <c r="R26" s="68">
        <v>135</v>
      </c>
      <c r="S26" s="42">
        <v>176</v>
      </c>
      <c r="T26" s="68">
        <v>132</v>
      </c>
      <c r="U26" s="43">
        <f t="shared" si="11"/>
        <v>75</v>
      </c>
      <c r="V26" s="42">
        <v>156</v>
      </c>
      <c r="W26" s="68">
        <v>120</v>
      </c>
      <c r="X26" s="43">
        <f t="shared" si="13"/>
        <v>76.900000000000006</v>
      </c>
      <c r="Y26" s="39"/>
      <c r="Z26" s="45"/>
    </row>
    <row r="27" spans="1:26" s="46" customFormat="1" ht="18" customHeight="1" x14ac:dyDescent="0.25">
      <c r="A27" s="69" t="s">
        <v>96</v>
      </c>
      <c r="B27" s="42">
        <v>476</v>
      </c>
      <c r="C27" s="42">
        <v>777</v>
      </c>
      <c r="D27" s="42">
        <v>458</v>
      </c>
      <c r="E27" s="43">
        <f t="shared" si="1"/>
        <v>58.9</v>
      </c>
      <c r="F27" s="42">
        <v>36</v>
      </c>
      <c r="G27" s="42">
        <v>23</v>
      </c>
      <c r="H27" s="43">
        <f t="shared" si="3"/>
        <v>63.9</v>
      </c>
      <c r="I27" s="42">
        <v>7</v>
      </c>
      <c r="J27" s="42">
        <v>5</v>
      </c>
      <c r="K27" s="43">
        <f t="shared" si="5"/>
        <v>71.400000000000006</v>
      </c>
      <c r="L27" s="42">
        <v>3</v>
      </c>
      <c r="M27" s="42">
        <v>1</v>
      </c>
      <c r="N27" s="43">
        <f t="shared" si="7"/>
        <v>33.299999999999997</v>
      </c>
      <c r="O27" s="42">
        <v>427</v>
      </c>
      <c r="P27" s="68">
        <v>225</v>
      </c>
      <c r="Q27" s="43">
        <f t="shared" si="9"/>
        <v>52.7</v>
      </c>
      <c r="R27" s="68">
        <v>326</v>
      </c>
      <c r="S27" s="42">
        <v>601</v>
      </c>
      <c r="T27" s="68">
        <v>317</v>
      </c>
      <c r="U27" s="43">
        <f t="shared" si="11"/>
        <v>52.7</v>
      </c>
      <c r="V27" s="42">
        <v>502</v>
      </c>
      <c r="W27" s="68">
        <v>270</v>
      </c>
      <c r="X27" s="43">
        <f t="shared" si="13"/>
        <v>53.8</v>
      </c>
      <c r="Y27" s="39"/>
      <c r="Z27" s="45"/>
    </row>
    <row r="28" spans="1:26" ht="34.5" customHeight="1" x14ac:dyDescent="0.25">
      <c r="A28" s="48"/>
      <c r="B28" s="271" t="s">
        <v>102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50"/>
      <c r="P28" s="50"/>
      <c r="Q28" s="50"/>
      <c r="R28" s="50"/>
      <c r="S28" s="50"/>
      <c r="T28" s="50"/>
      <c r="U28" s="50"/>
    </row>
    <row r="29" spans="1:26" x14ac:dyDescent="0.25">
      <c r="A29" s="51"/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6" x14ac:dyDescent="0.25">
      <c r="A30" s="51"/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6" x14ac:dyDescent="0.25">
      <c r="A31" s="51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6" x14ac:dyDescent="0.25"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9:21" x14ac:dyDescent="0.25"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9:21" x14ac:dyDescent="0.25"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9:21" x14ac:dyDescent="0.25"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9:21" x14ac:dyDescent="0.25"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9:21" x14ac:dyDescent="0.25"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9:21" x14ac:dyDescent="0.25"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9:21" x14ac:dyDescent="0.25"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9:21" x14ac:dyDescent="0.25"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9:21" x14ac:dyDescent="0.25"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9:21" x14ac:dyDescent="0.25"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9:21" x14ac:dyDescent="0.25"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9:21" x14ac:dyDescent="0.25"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9:21" x14ac:dyDescent="0.25"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9:21" x14ac:dyDescent="0.25"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9:21" x14ac:dyDescent="0.25"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9:21" x14ac:dyDescent="0.25"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9:21" x14ac:dyDescent="0.25"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9:21" x14ac:dyDescent="0.25"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9:21" x14ac:dyDescent="0.25"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9:21" x14ac:dyDescent="0.25"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9:21" x14ac:dyDescent="0.25"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9:21" x14ac:dyDescent="0.25"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9:21" x14ac:dyDescent="0.25"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9:21" x14ac:dyDescent="0.25"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9:21" x14ac:dyDescent="0.25"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9:21" x14ac:dyDescent="0.25"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9:21" x14ac:dyDescent="0.25"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9:21" x14ac:dyDescent="0.25"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9:21" x14ac:dyDescent="0.25"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9:21" x14ac:dyDescent="0.25"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9:21" x14ac:dyDescent="0.25"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9:21" x14ac:dyDescent="0.25"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9:21" x14ac:dyDescent="0.25"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9:21" x14ac:dyDescent="0.25"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9:21" x14ac:dyDescent="0.25"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9:21" x14ac:dyDescent="0.25"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9:21" x14ac:dyDescent="0.25"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9:21" x14ac:dyDescent="0.25"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9:21" x14ac:dyDescent="0.25"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9:21" x14ac:dyDescent="0.25"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9:21" x14ac:dyDescent="0.25"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9:21" x14ac:dyDescent="0.25"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9:21" x14ac:dyDescent="0.25"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9:21" x14ac:dyDescent="0.25"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9:21" x14ac:dyDescent="0.25"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9:21" x14ac:dyDescent="0.25"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9:21" x14ac:dyDescent="0.25"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9:21" x14ac:dyDescent="0.25"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9:21" x14ac:dyDescent="0.25"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9:21" x14ac:dyDescent="0.25"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9:21" x14ac:dyDescent="0.25"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</sheetData>
  <mergeCells count="36">
    <mergeCell ref="V3:X3"/>
    <mergeCell ref="V4:V5"/>
    <mergeCell ref="W4:W5"/>
    <mergeCell ref="X4:X5"/>
    <mergeCell ref="T4:T5"/>
    <mergeCell ref="U4:U5"/>
    <mergeCell ref="L3:N3"/>
    <mergeCell ref="B4:B5"/>
    <mergeCell ref="I4:I5"/>
    <mergeCell ref="J4:J5"/>
    <mergeCell ref="C4:C5"/>
    <mergeCell ref="D4:D5"/>
    <mergeCell ref="B28:N28"/>
    <mergeCell ref="V2:W2"/>
    <mergeCell ref="T1:U1"/>
    <mergeCell ref="O3:Q3"/>
    <mergeCell ref="O4:O5"/>
    <mergeCell ref="P4:P5"/>
    <mergeCell ref="Q4:Q5"/>
    <mergeCell ref="S4:S5"/>
    <mergeCell ref="K4:K5"/>
    <mergeCell ref="L4:L5"/>
    <mergeCell ref="T2:U2"/>
    <mergeCell ref="S3:U3"/>
    <mergeCell ref="R4:R5"/>
    <mergeCell ref="B1:N1"/>
    <mergeCell ref="M4:M5"/>
    <mergeCell ref="N4:N5"/>
    <mergeCell ref="A3:A5"/>
    <mergeCell ref="C3:E3"/>
    <mergeCell ref="F3:H3"/>
    <mergeCell ref="I3:K3"/>
    <mergeCell ref="G4:G5"/>
    <mergeCell ref="H4:H5"/>
    <mergeCell ref="E4:E5"/>
    <mergeCell ref="F4:F5"/>
  </mergeCells>
  <phoneticPr fontId="0" type="noConversion"/>
  <pageMargins left="0.11811023622047245" right="0.11811023622047245" top="0.39370078740157483" bottom="0.15748031496062992" header="0.31496062992125984" footer="0.31496062992125984"/>
  <pageSetup paperSize="9" scale="85" orientation="landscape" r:id="rId1"/>
  <headerFooter alignWithMargins="0"/>
  <colBreaks count="1" manualBreakCount="1">
    <brk id="14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18"/>
  <sheetViews>
    <sheetView view="pageBreakPreview" zoomScale="90" zoomScaleNormal="70" zoomScaleSheetLayoutView="90" workbookViewId="0">
      <selection activeCell="D6" sqref="D6:E6"/>
    </sheetView>
  </sheetViews>
  <sheetFormatPr defaultColWidth="8" defaultRowHeight="13.2" x14ac:dyDescent="0.25"/>
  <cols>
    <col min="1" max="1" width="60.88671875" style="2" customWidth="1"/>
    <col min="2" max="3" width="17.44140625" style="2" customWidth="1"/>
    <col min="4" max="4" width="10.88671875" style="2" customWidth="1"/>
    <col min="5" max="5" width="15" style="2" customWidth="1"/>
    <col min="6" max="16384" width="8" style="2"/>
  </cols>
  <sheetData>
    <row r="1" spans="1:11" ht="54.75" customHeight="1" x14ac:dyDescent="0.25">
      <c r="A1" s="253" t="s">
        <v>69</v>
      </c>
      <c r="B1" s="253"/>
      <c r="C1" s="253"/>
      <c r="D1" s="253"/>
      <c r="E1" s="253"/>
    </row>
    <row r="2" spans="1:11" s="3" customFormat="1" ht="23.25" customHeight="1" x14ac:dyDescent="0.3">
      <c r="A2" s="258" t="s">
        <v>0</v>
      </c>
      <c r="B2" s="254" t="s">
        <v>112</v>
      </c>
      <c r="C2" s="254" t="s">
        <v>113</v>
      </c>
      <c r="D2" s="256" t="s">
        <v>1</v>
      </c>
      <c r="E2" s="257"/>
    </row>
    <row r="3" spans="1:11" s="3" customFormat="1" ht="42" customHeight="1" x14ac:dyDescent="0.3">
      <c r="A3" s="259"/>
      <c r="B3" s="255"/>
      <c r="C3" s="255"/>
      <c r="D3" s="4" t="s">
        <v>2</v>
      </c>
      <c r="E3" s="5" t="s">
        <v>50</v>
      </c>
    </row>
    <row r="4" spans="1:11" s="8" customFormat="1" ht="15.75" customHeight="1" x14ac:dyDescent="0.3">
      <c r="A4" s="86" t="s">
        <v>4</v>
      </c>
      <c r="B4" s="87">
        <v>1</v>
      </c>
      <c r="C4" s="87">
        <v>2</v>
      </c>
      <c r="D4" s="87">
        <v>3</v>
      </c>
      <c r="E4" s="87">
        <v>4</v>
      </c>
    </row>
    <row r="5" spans="1:11" s="8" customFormat="1" ht="38.25" customHeight="1" x14ac:dyDescent="0.3">
      <c r="A5" s="9" t="s">
        <v>105</v>
      </c>
      <c r="B5" s="150" t="s">
        <v>45</v>
      </c>
      <c r="C5" s="128">
        <v>478</v>
      </c>
      <c r="D5" s="151" t="s">
        <v>42</v>
      </c>
      <c r="E5" s="144" t="s">
        <v>42</v>
      </c>
      <c r="K5" s="11"/>
    </row>
    <row r="6" spans="1:11" s="3" customFormat="1" ht="38.25" customHeight="1" x14ac:dyDescent="0.3">
      <c r="A6" s="9" t="s">
        <v>61</v>
      </c>
      <c r="B6" s="128">
        <v>584</v>
      </c>
      <c r="C6" s="128">
        <v>461</v>
      </c>
      <c r="D6" s="144">
        <f>ROUND(C6/B6*100,1)</f>
        <v>78.900000000000006</v>
      </c>
      <c r="E6" s="126">
        <f t="shared" ref="E6:E10" si="0">C6-B6</f>
        <v>-123</v>
      </c>
      <c r="K6" s="11"/>
    </row>
    <row r="7" spans="1:11" s="3" customFormat="1" ht="39.75" customHeight="1" x14ac:dyDescent="0.3">
      <c r="A7" s="12" t="s">
        <v>62</v>
      </c>
      <c r="B7" s="128">
        <v>12</v>
      </c>
      <c r="C7" s="128">
        <v>20</v>
      </c>
      <c r="D7" s="144">
        <f>ROUND(C7/B7*100,1)</f>
        <v>166.7</v>
      </c>
      <c r="E7" s="126">
        <f t="shared" si="0"/>
        <v>8</v>
      </c>
      <c r="K7" s="11"/>
    </row>
    <row r="8" spans="1:11" s="3" customFormat="1" ht="35.25" customHeight="1" x14ac:dyDescent="0.3">
      <c r="A8" s="13" t="s">
        <v>53</v>
      </c>
      <c r="B8" s="128">
        <v>11</v>
      </c>
      <c r="C8" s="128">
        <v>8</v>
      </c>
      <c r="D8" s="144">
        <f>ROUND(C8/B8*100,1)</f>
        <v>72.7</v>
      </c>
      <c r="E8" s="126">
        <f t="shared" si="0"/>
        <v>-3</v>
      </c>
      <c r="K8" s="11"/>
    </row>
    <row r="9" spans="1:11" s="3" customFormat="1" ht="45.75" customHeight="1" x14ac:dyDescent="0.3">
      <c r="A9" s="13" t="s">
        <v>63</v>
      </c>
      <c r="B9" s="128">
        <v>6</v>
      </c>
      <c r="C9" s="128">
        <v>1</v>
      </c>
      <c r="D9" s="144">
        <f>ROUND(C9/B9*100,1)</f>
        <v>16.7</v>
      </c>
      <c r="E9" s="126">
        <f t="shared" si="0"/>
        <v>-5</v>
      </c>
      <c r="K9" s="11"/>
    </row>
    <row r="10" spans="1:11" s="3" customFormat="1" ht="55.5" customHeight="1" x14ac:dyDescent="0.3">
      <c r="A10" s="13" t="s">
        <v>55</v>
      </c>
      <c r="B10" s="128">
        <v>407</v>
      </c>
      <c r="C10" s="128">
        <v>309</v>
      </c>
      <c r="D10" s="144">
        <f>ROUND(C10/B10*100,1)</f>
        <v>75.900000000000006</v>
      </c>
      <c r="E10" s="126">
        <f t="shared" si="0"/>
        <v>-98</v>
      </c>
      <c r="K10" s="11"/>
    </row>
    <row r="11" spans="1:11" s="3" customFormat="1" ht="12.75" customHeight="1" x14ac:dyDescent="0.3">
      <c r="A11" s="260" t="s">
        <v>5</v>
      </c>
      <c r="B11" s="261"/>
      <c r="C11" s="261"/>
      <c r="D11" s="261"/>
      <c r="E11" s="261"/>
      <c r="K11" s="11"/>
    </row>
    <row r="12" spans="1:11" s="3" customFormat="1" ht="15" customHeight="1" x14ac:dyDescent="0.3">
      <c r="A12" s="262"/>
      <c r="B12" s="263"/>
      <c r="C12" s="263"/>
      <c r="D12" s="263"/>
      <c r="E12" s="263"/>
      <c r="K12" s="11"/>
    </row>
    <row r="13" spans="1:11" s="3" customFormat="1" ht="20.25" customHeight="1" x14ac:dyDescent="0.3">
      <c r="A13" s="258" t="s">
        <v>0</v>
      </c>
      <c r="B13" s="265" t="s">
        <v>115</v>
      </c>
      <c r="C13" s="265" t="s">
        <v>116</v>
      </c>
      <c r="D13" s="256" t="s">
        <v>1</v>
      </c>
      <c r="E13" s="257"/>
      <c r="K13" s="11"/>
    </row>
    <row r="14" spans="1:11" ht="35.25" customHeight="1" x14ac:dyDescent="0.25">
      <c r="A14" s="259"/>
      <c r="B14" s="265"/>
      <c r="C14" s="265"/>
      <c r="D14" s="4" t="s">
        <v>2</v>
      </c>
      <c r="E14" s="5" t="s">
        <v>56</v>
      </c>
      <c r="K14" s="11"/>
    </row>
    <row r="15" spans="1:11" ht="24" customHeight="1" x14ac:dyDescent="0.25">
      <c r="A15" s="9" t="s">
        <v>64</v>
      </c>
      <c r="B15" s="15" t="s">
        <v>45</v>
      </c>
      <c r="C15" s="130">
        <v>362</v>
      </c>
      <c r="D15" s="16" t="s">
        <v>42</v>
      </c>
      <c r="E15" s="17" t="s">
        <v>42</v>
      </c>
      <c r="K15" s="11"/>
    </row>
    <row r="16" spans="1:11" ht="25.5" customHeight="1" x14ac:dyDescent="0.25">
      <c r="A16" s="1" t="s">
        <v>61</v>
      </c>
      <c r="B16" s="129">
        <v>496</v>
      </c>
      <c r="C16" s="130">
        <v>352</v>
      </c>
      <c r="D16" s="16">
        <f>ROUND(C16/B16*100,1)</f>
        <v>71</v>
      </c>
      <c r="E16" s="127">
        <f t="shared" ref="E16:E17" si="1">C16-B16</f>
        <v>-144</v>
      </c>
      <c r="K16" s="11"/>
    </row>
    <row r="17" spans="1:11" ht="28.5" customHeight="1" x14ac:dyDescent="0.25">
      <c r="A17" s="1" t="s">
        <v>59</v>
      </c>
      <c r="B17" s="129">
        <v>433</v>
      </c>
      <c r="C17" s="130">
        <v>305</v>
      </c>
      <c r="D17" s="16">
        <f>ROUND(C17/B17*100,1)</f>
        <v>70.400000000000006</v>
      </c>
      <c r="E17" s="127">
        <f t="shared" si="1"/>
        <v>-128</v>
      </c>
      <c r="K17" s="11"/>
    </row>
    <row r="18" spans="1:11" ht="58.5" customHeight="1" x14ac:dyDescent="0.25">
      <c r="A18" s="264" t="s">
        <v>97</v>
      </c>
      <c r="B18" s="264"/>
      <c r="C18" s="264"/>
      <c r="D18" s="264"/>
      <c r="E18" s="264"/>
    </row>
  </sheetData>
  <mergeCells count="11">
    <mergeCell ref="A1:E1"/>
    <mergeCell ref="B2:B3"/>
    <mergeCell ref="C2:C3"/>
    <mergeCell ref="D2:E2"/>
    <mergeCell ref="A2:A3"/>
    <mergeCell ref="A18:E18"/>
    <mergeCell ref="A13:A14"/>
    <mergeCell ref="A11:E12"/>
    <mergeCell ref="B13:B14"/>
    <mergeCell ref="C13:C14"/>
    <mergeCell ref="D13:E13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8"/>
  <sheetViews>
    <sheetView view="pageBreakPreview" zoomScale="90" zoomScaleNormal="90" zoomScaleSheetLayoutView="90" workbookViewId="0">
      <selection activeCell="K7" sqref="K7"/>
    </sheetView>
  </sheetViews>
  <sheetFormatPr defaultColWidth="9.109375" defaultRowHeight="13.8" x14ac:dyDescent="0.25"/>
  <cols>
    <col min="1" max="1" width="18.33203125" style="49" customWidth="1"/>
    <col min="2" max="2" width="13" style="49" customWidth="1"/>
    <col min="3" max="13" width="10.33203125" style="49" customWidth="1"/>
    <col min="14" max="14" width="10" style="49" customWidth="1"/>
    <col min="15" max="16" width="11.5546875" style="49" customWidth="1"/>
    <col min="17" max="18" width="12.33203125" style="49" customWidth="1"/>
    <col min="19" max="19" width="9.44140625" style="49" customWidth="1"/>
    <col min="20" max="20" width="15.6640625" style="49" customWidth="1"/>
    <col min="21" max="21" width="9" style="49" customWidth="1"/>
    <col min="22" max="22" width="8.88671875" style="49" customWidth="1"/>
    <col min="23" max="23" width="8.5546875" style="49" customWidth="1"/>
    <col min="24" max="16384" width="9.109375" style="49"/>
  </cols>
  <sheetData>
    <row r="1" spans="1:24" s="28" customFormat="1" ht="46.2" customHeight="1" x14ac:dyDescent="0.3">
      <c r="A1" s="27"/>
      <c r="B1" s="282" t="s">
        <v>118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7"/>
      <c r="O1" s="27"/>
      <c r="P1" s="27"/>
      <c r="Q1" s="27"/>
      <c r="R1" s="27"/>
      <c r="S1" s="27"/>
      <c r="T1" s="27"/>
      <c r="U1" s="27"/>
      <c r="V1" s="27"/>
      <c r="W1" s="27"/>
      <c r="X1" s="149" t="s">
        <v>21</v>
      </c>
    </row>
    <row r="2" spans="1:24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76" t="s">
        <v>6</v>
      </c>
    </row>
    <row r="3" spans="1:24" ht="57" customHeight="1" x14ac:dyDescent="0.25">
      <c r="A3" s="286"/>
      <c r="B3" s="148" t="s">
        <v>100</v>
      </c>
      <c r="C3" s="283" t="s">
        <v>8</v>
      </c>
      <c r="D3" s="284"/>
      <c r="E3" s="285"/>
      <c r="F3" s="283" t="s">
        <v>39</v>
      </c>
      <c r="G3" s="284"/>
      <c r="H3" s="285"/>
      <c r="I3" s="283" t="s">
        <v>11</v>
      </c>
      <c r="J3" s="284"/>
      <c r="K3" s="285"/>
      <c r="L3" s="283" t="s">
        <v>12</v>
      </c>
      <c r="M3" s="284"/>
      <c r="N3" s="285"/>
      <c r="O3" s="283" t="s">
        <v>10</v>
      </c>
      <c r="P3" s="284"/>
      <c r="Q3" s="285"/>
      <c r="R3" s="102" t="s">
        <v>44</v>
      </c>
      <c r="S3" s="283" t="s">
        <v>13</v>
      </c>
      <c r="T3" s="284"/>
      <c r="U3" s="285"/>
      <c r="V3" s="283" t="s">
        <v>18</v>
      </c>
      <c r="W3" s="284"/>
      <c r="X3" s="285"/>
    </row>
    <row r="4" spans="1:24" ht="14.25" customHeight="1" x14ac:dyDescent="0.25">
      <c r="A4" s="287"/>
      <c r="B4" s="268" t="s">
        <v>101</v>
      </c>
      <c r="C4" s="268" t="s">
        <v>27</v>
      </c>
      <c r="D4" s="268" t="s">
        <v>101</v>
      </c>
      <c r="E4" s="270" t="s">
        <v>2</v>
      </c>
      <c r="F4" s="268" t="s">
        <v>27</v>
      </c>
      <c r="G4" s="268" t="s">
        <v>101</v>
      </c>
      <c r="H4" s="270" t="s">
        <v>2</v>
      </c>
      <c r="I4" s="268" t="s">
        <v>27</v>
      </c>
      <c r="J4" s="268" t="s">
        <v>101</v>
      </c>
      <c r="K4" s="270" t="s">
        <v>2</v>
      </c>
      <c r="L4" s="268" t="s">
        <v>27</v>
      </c>
      <c r="M4" s="268" t="s">
        <v>101</v>
      </c>
      <c r="N4" s="270" t="s">
        <v>2</v>
      </c>
      <c r="O4" s="268" t="s">
        <v>27</v>
      </c>
      <c r="P4" s="268" t="s">
        <v>101</v>
      </c>
      <c r="Q4" s="277" t="s">
        <v>2</v>
      </c>
      <c r="R4" s="268" t="s">
        <v>101</v>
      </c>
      <c r="S4" s="268" t="s">
        <v>27</v>
      </c>
      <c r="T4" s="268" t="s">
        <v>101</v>
      </c>
      <c r="U4" s="270" t="s">
        <v>2</v>
      </c>
      <c r="V4" s="268" t="s">
        <v>27</v>
      </c>
      <c r="W4" s="268" t="s">
        <v>101</v>
      </c>
      <c r="X4" s="270" t="s">
        <v>2</v>
      </c>
    </row>
    <row r="5" spans="1:24" ht="14.25" customHeight="1" x14ac:dyDescent="0.25">
      <c r="A5" s="288"/>
      <c r="B5" s="269"/>
      <c r="C5" s="269"/>
      <c r="D5" s="269"/>
      <c r="E5" s="270"/>
      <c r="F5" s="269"/>
      <c r="G5" s="269"/>
      <c r="H5" s="270"/>
      <c r="I5" s="269"/>
      <c r="J5" s="269"/>
      <c r="K5" s="270"/>
      <c r="L5" s="269"/>
      <c r="M5" s="269"/>
      <c r="N5" s="270"/>
      <c r="O5" s="269"/>
      <c r="P5" s="269"/>
      <c r="Q5" s="278"/>
      <c r="R5" s="269"/>
      <c r="S5" s="269"/>
      <c r="T5" s="269"/>
      <c r="U5" s="270"/>
      <c r="V5" s="269"/>
      <c r="W5" s="269"/>
      <c r="X5" s="270"/>
    </row>
    <row r="6" spans="1:24" x14ac:dyDescent="0.25">
      <c r="A6" s="35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4" x14ac:dyDescent="0.25">
      <c r="A7" s="36" t="s">
        <v>76</v>
      </c>
      <c r="B7" s="37">
        <f>SUM(B8:B27)</f>
        <v>478</v>
      </c>
      <c r="C7" s="37">
        <f>SUM(C8:C27)</f>
        <v>584</v>
      </c>
      <c r="D7" s="37">
        <f>SUM(D8:D27)</f>
        <v>461</v>
      </c>
      <c r="E7" s="38">
        <f t="shared" ref="E7:E27" si="0">IF(C7=0,"",ROUND(D7/C7*100,1))</f>
        <v>78.900000000000006</v>
      </c>
      <c r="F7" s="37">
        <f>SUM(F8:F27)</f>
        <v>12</v>
      </c>
      <c r="G7" s="37">
        <f>SUM(G8:G27)</f>
        <v>20</v>
      </c>
      <c r="H7" s="38">
        <f t="shared" ref="H7:H27" si="1">IF(F7=0,"",ROUND(G7/F7*100,1))</f>
        <v>166.7</v>
      </c>
      <c r="I7" s="37">
        <f>SUM(I8:I27)</f>
        <v>11</v>
      </c>
      <c r="J7" s="37">
        <f>SUM(J8:J27)</f>
        <v>8</v>
      </c>
      <c r="K7" s="38">
        <f t="shared" ref="K7:K27" si="2">IF(I7=0,"",ROUND(J7/I7*100,1))</f>
        <v>72.7</v>
      </c>
      <c r="L7" s="37">
        <f>SUM(L8:L27)</f>
        <v>6</v>
      </c>
      <c r="M7" s="37">
        <f>SUM(M8:M27)</f>
        <v>1</v>
      </c>
      <c r="N7" s="38">
        <f t="shared" ref="N7:N27" si="3">IF(L7=0,"",ROUND(M7/L7*100,1))</f>
        <v>16.7</v>
      </c>
      <c r="O7" s="37">
        <f>SUM(O8:O27)</f>
        <v>407</v>
      </c>
      <c r="P7" s="37">
        <f>SUM(P8:P27)</f>
        <v>309</v>
      </c>
      <c r="Q7" s="38">
        <f t="shared" ref="Q7:Q27" si="4">IF(O7=0,"",ROUND(P7/O7*100,1))</f>
        <v>75.900000000000006</v>
      </c>
      <c r="R7" s="37">
        <f>SUM(R8:R27)</f>
        <v>362</v>
      </c>
      <c r="S7" s="37">
        <f>SUM(S8:S27)</f>
        <v>496</v>
      </c>
      <c r="T7" s="37">
        <f>SUM(T8:T27)</f>
        <v>352</v>
      </c>
      <c r="U7" s="38">
        <f t="shared" ref="U7:U27" si="5">IF(S7=0,"",ROUND(T7/S7*100,1))</f>
        <v>71</v>
      </c>
      <c r="V7" s="37">
        <f>SUM(V8:V27)</f>
        <v>433</v>
      </c>
      <c r="W7" s="37">
        <f>SUM(W8:W27)</f>
        <v>305</v>
      </c>
      <c r="X7" s="38">
        <f t="shared" ref="X7:X27" si="6">IF(V7=0,"",ROUND(W7/V7*100,1))</f>
        <v>70.400000000000006</v>
      </c>
    </row>
    <row r="8" spans="1:24" x14ac:dyDescent="0.25">
      <c r="A8" s="41" t="s">
        <v>77</v>
      </c>
      <c r="B8" s="42">
        <v>16</v>
      </c>
      <c r="C8" s="42">
        <v>21</v>
      </c>
      <c r="D8" s="44">
        <v>15</v>
      </c>
      <c r="E8" s="43">
        <f t="shared" si="0"/>
        <v>71.400000000000006</v>
      </c>
      <c r="F8" s="42">
        <v>0</v>
      </c>
      <c r="G8" s="42">
        <v>0</v>
      </c>
      <c r="H8" s="43" t="str">
        <f t="shared" si="1"/>
        <v/>
      </c>
      <c r="I8" s="42">
        <v>0</v>
      </c>
      <c r="J8" s="42">
        <v>0</v>
      </c>
      <c r="K8" s="43" t="str">
        <f t="shared" si="2"/>
        <v/>
      </c>
      <c r="L8" s="42">
        <v>0</v>
      </c>
      <c r="M8" s="42">
        <v>0</v>
      </c>
      <c r="N8" s="43" t="str">
        <f t="shared" si="3"/>
        <v/>
      </c>
      <c r="O8" s="42">
        <v>21</v>
      </c>
      <c r="P8" s="42">
        <v>13</v>
      </c>
      <c r="Q8" s="43">
        <f t="shared" si="4"/>
        <v>61.9</v>
      </c>
      <c r="R8" s="42">
        <v>13</v>
      </c>
      <c r="S8" s="42">
        <v>19</v>
      </c>
      <c r="T8" s="42">
        <v>13</v>
      </c>
      <c r="U8" s="43">
        <f t="shared" si="5"/>
        <v>68.400000000000006</v>
      </c>
      <c r="V8" s="42">
        <v>18</v>
      </c>
      <c r="W8" s="42">
        <v>11</v>
      </c>
      <c r="X8" s="43">
        <f t="shared" si="6"/>
        <v>61.1</v>
      </c>
    </row>
    <row r="9" spans="1:24" x14ac:dyDescent="0.25">
      <c r="A9" s="41" t="s">
        <v>78</v>
      </c>
      <c r="B9" s="42">
        <v>23</v>
      </c>
      <c r="C9" s="42">
        <v>28</v>
      </c>
      <c r="D9" s="44">
        <v>23</v>
      </c>
      <c r="E9" s="43">
        <f t="shared" si="0"/>
        <v>82.1</v>
      </c>
      <c r="F9" s="42">
        <v>0</v>
      </c>
      <c r="G9" s="42">
        <v>1</v>
      </c>
      <c r="H9" s="43" t="str">
        <f t="shared" si="1"/>
        <v/>
      </c>
      <c r="I9" s="42">
        <v>1</v>
      </c>
      <c r="J9" s="42">
        <v>1</v>
      </c>
      <c r="K9" s="43">
        <f t="shared" si="2"/>
        <v>100</v>
      </c>
      <c r="L9" s="42">
        <v>0</v>
      </c>
      <c r="M9" s="42">
        <v>0</v>
      </c>
      <c r="N9" s="43" t="str">
        <f t="shared" si="3"/>
        <v/>
      </c>
      <c r="O9" s="42">
        <v>24</v>
      </c>
      <c r="P9" s="42">
        <v>22</v>
      </c>
      <c r="Q9" s="43">
        <f t="shared" si="4"/>
        <v>91.7</v>
      </c>
      <c r="R9" s="42">
        <v>18</v>
      </c>
      <c r="S9" s="42">
        <v>22</v>
      </c>
      <c r="T9" s="42">
        <v>18</v>
      </c>
      <c r="U9" s="43">
        <f t="shared" si="5"/>
        <v>81.8</v>
      </c>
      <c r="V9" s="42">
        <v>22</v>
      </c>
      <c r="W9" s="42">
        <v>16</v>
      </c>
      <c r="X9" s="43">
        <f t="shared" si="6"/>
        <v>72.7</v>
      </c>
    </row>
    <row r="10" spans="1:24" x14ac:dyDescent="0.25">
      <c r="A10" s="41" t="s">
        <v>79</v>
      </c>
      <c r="B10" s="42">
        <v>6</v>
      </c>
      <c r="C10" s="42">
        <v>8</v>
      </c>
      <c r="D10" s="44">
        <v>6</v>
      </c>
      <c r="E10" s="43">
        <f t="shared" si="0"/>
        <v>75</v>
      </c>
      <c r="F10" s="42">
        <v>0</v>
      </c>
      <c r="G10" s="42">
        <v>0</v>
      </c>
      <c r="H10" s="43" t="str">
        <f t="shared" si="1"/>
        <v/>
      </c>
      <c r="I10" s="42">
        <v>2</v>
      </c>
      <c r="J10" s="42">
        <v>1</v>
      </c>
      <c r="K10" s="43">
        <f t="shared" si="2"/>
        <v>50</v>
      </c>
      <c r="L10" s="42">
        <v>0</v>
      </c>
      <c r="M10" s="42">
        <v>0</v>
      </c>
      <c r="N10" s="43" t="str">
        <f t="shared" si="3"/>
        <v/>
      </c>
      <c r="O10" s="42">
        <v>8</v>
      </c>
      <c r="P10" s="42">
        <v>5</v>
      </c>
      <c r="Q10" s="43">
        <f t="shared" si="4"/>
        <v>62.5</v>
      </c>
      <c r="R10" s="42">
        <v>4</v>
      </c>
      <c r="S10" s="42">
        <v>8</v>
      </c>
      <c r="T10" s="42">
        <v>4</v>
      </c>
      <c r="U10" s="43">
        <f t="shared" si="5"/>
        <v>50</v>
      </c>
      <c r="V10" s="42">
        <v>7</v>
      </c>
      <c r="W10" s="42">
        <v>2</v>
      </c>
      <c r="X10" s="43">
        <f t="shared" si="6"/>
        <v>28.6</v>
      </c>
    </row>
    <row r="11" spans="1:24" x14ac:dyDescent="0.25">
      <c r="A11" s="41" t="s">
        <v>80</v>
      </c>
      <c r="B11" s="42">
        <v>12</v>
      </c>
      <c r="C11" s="42">
        <v>10</v>
      </c>
      <c r="D11" s="44">
        <v>12</v>
      </c>
      <c r="E11" s="43">
        <f t="shared" si="0"/>
        <v>120</v>
      </c>
      <c r="F11" s="42">
        <v>0</v>
      </c>
      <c r="G11" s="42">
        <v>0</v>
      </c>
      <c r="H11" s="43" t="str">
        <f t="shared" si="1"/>
        <v/>
      </c>
      <c r="I11" s="42">
        <v>0</v>
      </c>
      <c r="J11" s="42">
        <v>0</v>
      </c>
      <c r="K11" s="43" t="str">
        <f t="shared" si="2"/>
        <v/>
      </c>
      <c r="L11" s="42">
        <v>0</v>
      </c>
      <c r="M11" s="42">
        <v>0</v>
      </c>
      <c r="N11" s="43" t="str">
        <f t="shared" si="3"/>
        <v/>
      </c>
      <c r="O11" s="42">
        <v>7</v>
      </c>
      <c r="P11" s="42">
        <v>9</v>
      </c>
      <c r="Q11" s="43">
        <f t="shared" si="4"/>
        <v>128.6</v>
      </c>
      <c r="R11" s="42">
        <v>10</v>
      </c>
      <c r="S11" s="42">
        <v>9</v>
      </c>
      <c r="T11" s="42">
        <v>10</v>
      </c>
      <c r="U11" s="43">
        <f t="shared" si="5"/>
        <v>111.1</v>
      </c>
      <c r="V11" s="42">
        <v>8</v>
      </c>
      <c r="W11" s="42">
        <v>8</v>
      </c>
      <c r="X11" s="43">
        <f t="shared" si="6"/>
        <v>100</v>
      </c>
    </row>
    <row r="12" spans="1:24" x14ac:dyDescent="0.25">
      <c r="A12" s="41" t="s">
        <v>81</v>
      </c>
      <c r="B12" s="42">
        <v>8</v>
      </c>
      <c r="C12" s="42">
        <v>7</v>
      </c>
      <c r="D12" s="44">
        <v>8</v>
      </c>
      <c r="E12" s="43">
        <f t="shared" si="0"/>
        <v>114.3</v>
      </c>
      <c r="F12" s="42">
        <v>0</v>
      </c>
      <c r="G12" s="42">
        <v>0</v>
      </c>
      <c r="H12" s="43" t="str">
        <f t="shared" si="1"/>
        <v/>
      </c>
      <c r="I12" s="42">
        <v>2</v>
      </c>
      <c r="J12" s="42">
        <v>1</v>
      </c>
      <c r="K12" s="43">
        <f t="shared" si="2"/>
        <v>50</v>
      </c>
      <c r="L12" s="42">
        <v>0</v>
      </c>
      <c r="M12" s="42">
        <v>0</v>
      </c>
      <c r="N12" s="43" t="str">
        <f t="shared" si="3"/>
        <v/>
      </c>
      <c r="O12" s="42">
        <v>7</v>
      </c>
      <c r="P12" s="42">
        <v>8</v>
      </c>
      <c r="Q12" s="43">
        <f t="shared" si="4"/>
        <v>114.3</v>
      </c>
      <c r="R12" s="42">
        <v>8</v>
      </c>
      <c r="S12" s="42">
        <v>6</v>
      </c>
      <c r="T12" s="42">
        <v>8</v>
      </c>
      <c r="U12" s="43">
        <f t="shared" si="5"/>
        <v>133.30000000000001</v>
      </c>
      <c r="V12" s="42">
        <v>6</v>
      </c>
      <c r="W12" s="42">
        <v>7</v>
      </c>
      <c r="X12" s="43">
        <f t="shared" si="6"/>
        <v>116.7</v>
      </c>
    </row>
    <row r="13" spans="1:24" x14ac:dyDescent="0.25">
      <c r="A13" s="41" t="s">
        <v>82</v>
      </c>
      <c r="B13" s="42">
        <v>13</v>
      </c>
      <c r="C13" s="42">
        <v>8</v>
      </c>
      <c r="D13" s="44">
        <v>12</v>
      </c>
      <c r="E13" s="43">
        <f t="shared" si="0"/>
        <v>150</v>
      </c>
      <c r="F13" s="42">
        <v>0</v>
      </c>
      <c r="G13" s="42">
        <v>0</v>
      </c>
      <c r="H13" s="43" t="str">
        <f t="shared" si="1"/>
        <v/>
      </c>
      <c r="I13" s="42">
        <v>0</v>
      </c>
      <c r="J13" s="42">
        <v>0</v>
      </c>
      <c r="K13" s="43" t="str">
        <f t="shared" si="2"/>
        <v/>
      </c>
      <c r="L13" s="42">
        <v>0</v>
      </c>
      <c r="M13" s="42">
        <v>0</v>
      </c>
      <c r="N13" s="43" t="str">
        <f t="shared" si="3"/>
        <v/>
      </c>
      <c r="O13" s="42">
        <v>3</v>
      </c>
      <c r="P13" s="42">
        <v>9</v>
      </c>
      <c r="Q13" s="43">
        <f t="shared" si="4"/>
        <v>300</v>
      </c>
      <c r="R13" s="42">
        <v>13</v>
      </c>
      <c r="S13" s="42">
        <v>4</v>
      </c>
      <c r="T13" s="42">
        <v>12</v>
      </c>
      <c r="U13" s="43">
        <f t="shared" si="5"/>
        <v>300</v>
      </c>
      <c r="V13" s="42">
        <v>4</v>
      </c>
      <c r="W13" s="42">
        <v>10</v>
      </c>
      <c r="X13" s="43">
        <f t="shared" si="6"/>
        <v>250</v>
      </c>
    </row>
    <row r="14" spans="1:24" x14ac:dyDescent="0.25">
      <c r="A14" s="41" t="s">
        <v>83</v>
      </c>
      <c r="B14" s="42">
        <v>24</v>
      </c>
      <c r="C14" s="42">
        <v>24</v>
      </c>
      <c r="D14" s="44">
        <v>24</v>
      </c>
      <c r="E14" s="43">
        <f t="shared" si="0"/>
        <v>100</v>
      </c>
      <c r="F14" s="42">
        <v>1</v>
      </c>
      <c r="G14" s="42">
        <v>0</v>
      </c>
      <c r="H14" s="43">
        <f t="shared" si="1"/>
        <v>0</v>
      </c>
      <c r="I14" s="42">
        <v>2</v>
      </c>
      <c r="J14" s="42">
        <v>2</v>
      </c>
      <c r="K14" s="43">
        <f t="shared" si="2"/>
        <v>100</v>
      </c>
      <c r="L14" s="42">
        <v>0</v>
      </c>
      <c r="M14" s="42">
        <v>0</v>
      </c>
      <c r="N14" s="43" t="str">
        <f t="shared" si="3"/>
        <v/>
      </c>
      <c r="O14" s="42">
        <v>18</v>
      </c>
      <c r="P14" s="42">
        <v>8</v>
      </c>
      <c r="Q14" s="43">
        <f t="shared" si="4"/>
        <v>44.4</v>
      </c>
      <c r="R14" s="42">
        <v>19</v>
      </c>
      <c r="S14" s="42">
        <v>22</v>
      </c>
      <c r="T14" s="42">
        <v>19</v>
      </c>
      <c r="U14" s="43">
        <f t="shared" si="5"/>
        <v>86.4</v>
      </c>
      <c r="V14" s="42">
        <v>19</v>
      </c>
      <c r="W14" s="42">
        <v>15</v>
      </c>
      <c r="X14" s="43">
        <f t="shared" si="6"/>
        <v>78.900000000000006</v>
      </c>
    </row>
    <row r="15" spans="1:24" x14ac:dyDescent="0.25">
      <c r="A15" s="41" t="s">
        <v>84</v>
      </c>
      <c r="B15" s="42">
        <v>23</v>
      </c>
      <c r="C15" s="42">
        <v>26</v>
      </c>
      <c r="D15" s="44">
        <v>23</v>
      </c>
      <c r="E15" s="43">
        <f t="shared" si="0"/>
        <v>88.5</v>
      </c>
      <c r="F15" s="42">
        <v>1</v>
      </c>
      <c r="G15" s="42">
        <v>0</v>
      </c>
      <c r="H15" s="43">
        <f t="shared" si="1"/>
        <v>0</v>
      </c>
      <c r="I15" s="42">
        <v>0</v>
      </c>
      <c r="J15" s="42">
        <v>0</v>
      </c>
      <c r="K15" s="43" t="str">
        <f t="shared" si="2"/>
        <v/>
      </c>
      <c r="L15" s="42">
        <v>0</v>
      </c>
      <c r="M15" s="42">
        <v>0</v>
      </c>
      <c r="N15" s="43" t="str">
        <f t="shared" si="3"/>
        <v/>
      </c>
      <c r="O15" s="42">
        <v>24</v>
      </c>
      <c r="P15" s="42">
        <v>13</v>
      </c>
      <c r="Q15" s="43">
        <f t="shared" si="4"/>
        <v>54.2</v>
      </c>
      <c r="R15" s="42">
        <v>16</v>
      </c>
      <c r="S15" s="42">
        <v>20</v>
      </c>
      <c r="T15" s="42">
        <v>16</v>
      </c>
      <c r="U15" s="43">
        <f t="shared" si="5"/>
        <v>80</v>
      </c>
      <c r="V15" s="42">
        <v>20</v>
      </c>
      <c r="W15" s="42">
        <v>14</v>
      </c>
      <c r="X15" s="43">
        <f t="shared" si="6"/>
        <v>70</v>
      </c>
    </row>
    <row r="16" spans="1:24" x14ac:dyDescent="0.25">
      <c r="A16" s="41" t="s">
        <v>85</v>
      </c>
      <c r="B16" s="42">
        <v>17</v>
      </c>
      <c r="C16" s="42">
        <v>6</v>
      </c>
      <c r="D16" s="44">
        <v>14</v>
      </c>
      <c r="E16" s="43">
        <f t="shared" si="0"/>
        <v>233.3</v>
      </c>
      <c r="F16" s="42">
        <v>1</v>
      </c>
      <c r="G16" s="42">
        <v>1</v>
      </c>
      <c r="H16" s="43">
        <f t="shared" si="1"/>
        <v>100</v>
      </c>
      <c r="I16" s="42">
        <v>0</v>
      </c>
      <c r="J16" s="42">
        <v>0</v>
      </c>
      <c r="K16" s="43" t="str">
        <f t="shared" si="2"/>
        <v/>
      </c>
      <c r="L16" s="42">
        <v>0</v>
      </c>
      <c r="M16" s="42">
        <v>0</v>
      </c>
      <c r="N16" s="43" t="str">
        <f t="shared" si="3"/>
        <v/>
      </c>
      <c r="O16" s="42">
        <v>4</v>
      </c>
      <c r="P16" s="42">
        <v>12</v>
      </c>
      <c r="Q16" s="43">
        <f t="shared" si="4"/>
        <v>300</v>
      </c>
      <c r="R16" s="42">
        <v>12</v>
      </c>
      <c r="S16" s="42">
        <v>5</v>
      </c>
      <c r="T16" s="42">
        <v>10</v>
      </c>
      <c r="U16" s="43">
        <f t="shared" si="5"/>
        <v>200</v>
      </c>
      <c r="V16" s="42">
        <v>4</v>
      </c>
      <c r="W16" s="42">
        <v>9</v>
      </c>
      <c r="X16" s="43">
        <f t="shared" si="6"/>
        <v>225</v>
      </c>
    </row>
    <row r="17" spans="1:24" x14ac:dyDescent="0.25">
      <c r="A17" s="41" t="s">
        <v>86</v>
      </c>
      <c r="B17" s="42">
        <v>9</v>
      </c>
      <c r="C17" s="42">
        <v>3</v>
      </c>
      <c r="D17" s="44">
        <v>9</v>
      </c>
      <c r="E17" s="43">
        <f t="shared" si="0"/>
        <v>300</v>
      </c>
      <c r="F17" s="42">
        <v>0</v>
      </c>
      <c r="G17" s="42">
        <v>0</v>
      </c>
      <c r="H17" s="43" t="str">
        <f t="shared" si="1"/>
        <v/>
      </c>
      <c r="I17" s="42">
        <v>0</v>
      </c>
      <c r="J17" s="42">
        <v>0</v>
      </c>
      <c r="K17" s="43" t="str">
        <f t="shared" si="2"/>
        <v/>
      </c>
      <c r="L17" s="42">
        <v>0</v>
      </c>
      <c r="M17" s="42">
        <v>0</v>
      </c>
      <c r="N17" s="43" t="str">
        <f t="shared" si="3"/>
        <v/>
      </c>
      <c r="O17" s="42">
        <v>3</v>
      </c>
      <c r="P17" s="42">
        <v>4</v>
      </c>
      <c r="Q17" s="43">
        <f t="shared" si="4"/>
        <v>133.30000000000001</v>
      </c>
      <c r="R17" s="42">
        <v>4</v>
      </c>
      <c r="S17" s="42">
        <v>3</v>
      </c>
      <c r="T17" s="42">
        <v>4</v>
      </c>
      <c r="U17" s="43">
        <f t="shared" si="5"/>
        <v>133.30000000000001</v>
      </c>
      <c r="V17" s="42">
        <v>3</v>
      </c>
      <c r="W17" s="42">
        <v>4</v>
      </c>
      <c r="X17" s="43">
        <f t="shared" si="6"/>
        <v>133.30000000000001</v>
      </c>
    </row>
    <row r="18" spans="1:24" x14ac:dyDescent="0.25">
      <c r="A18" s="41" t="s">
        <v>87</v>
      </c>
      <c r="B18" s="42">
        <v>14</v>
      </c>
      <c r="C18" s="42">
        <v>15</v>
      </c>
      <c r="D18" s="44">
        <v>14</v>
      </c>
      <c r="E18" s="43">
        <f t="shared" si="0"/>
        <v>93.3</v>
      </c>
      <c r="F18" s="42">
        <v>0</v>
      </c>
      <c r="G18" s="42">
        <v>1</v>
      </c>
      <c r="H18" s="43" t="str">
        <f t="shared" si="1"/>
        <v/>
      </c>
      <c r="I18" s="42">
        <v>2</v>
      </c>
      <c r="J18" s="42">
        <v>1</v>
      </c>
      <c r="K18" s="43">
        <f t="shared" si="2"/>
        <v>50</v>
      </c>
      <c r="L18" s="42">
        <v>1</v>
      </c>
      <c r="M18" s="42">
        <v>0</v>
      </c>
      <c r="N18" s="43">
        <f t="shared" si="3"/>
        <v>0</v>
      </c>
      <c r="O18" s="42">
        <v>9</v>
      </c>
      <c r="P18" s="42">
        <v>5</v>
      </c>
      <c r="Q18" s="43">
        <f t="shared" si="4"/>
        <v>55.6</v>
      </c>
      <c r="R18" s="42">
        <v>12</v>
      </c>
      <c r="S18" s="42">
        <v>15</v>
      </c>
      <c r="T18" s="42">
        <v>12</v>
      </c>
      <c r="U18" s="43">
        <f t="shared" si="5"/>
        <v>80</v>
      </c>
      <c r="V18" s="42">
        <v>15</v>
      </c>
      <c r="W18" s="42">
        <v>10</v>
      </c>
      <c r="X18" s="43">
        <f t="shared" si="6"/>
        <v>66.7</v>
      </c>
    </row>
    <row r="19" spans="1:24" x14ac:dyDescent="0.25">
      <c r="A19" s="41" t="s">
        <v>88</v>
      </c>
      <c r="B19" s="42">
        <v>23</v>
      </c>
      <c r="C19" s="42">
        <v>38</v>
      </c>
      <c r="D19" s="44">
        <v>23</v>
      </c>
      <c r="E19" s="43">
        <f t="shared" si="0"/>
        <v>60.5</v>
      </c>
      <c r="F19" s="42">
        <v>0</v>
      </c>
      <c r="G19" s="42">
        <v>0</v>
      </c>
      <c r="H19" s="43" t="str">
        <f t="shared" si="1"/>
        <v/>
      </c>
      <c r="I19" s="42">
        <v>0</v>
      </c>
      <c r="J19" s="42">
        <v>0</v>
      </c>
      <c r="K19" s="43" t="str">
        <f t="shared" si="2"/>
        <v/>
      </c>
      <c r="L19" s="42">
        <v>0</v>
      </c>
      <c r="M19" s="42">
        <v>1</v>
      </c>
      <c r="N19" s="43" t="str">
        <f t="shared" si="3"/>
        <v/>
      </c>
      <c r="O19" s="42">
        <v>26</v>
      </c>
      <c r="P19" s="42">
        <v>19</v>
      </c>
      <c r="Q19" s="43">
        <f t="shared" si="4"/>
        <v>73.099999999999994</v>
      </c>
      <c r="R19" s="42">
        <v>18</v>
      </c>
      <c r="S19" s="42">
        <v>31</v>
      </c>
      <c r="T19" s="42">
        <v>18</v>
      </c>
      <c r="U19" s="43">
        <f t="shared" si="5"/>
        <v>58.1</v>
      </c>
      <c r="V19" s="42">
        <v>26</v>
      </c>
      <c r="W19" s="42">
        <v>15</v>
      </c>
      <c r="X19" s="43">
        <f t="shared" si="6"/>
        <v>57.7</v>
      </c>
    </row>
    <row r="20" spans="1:24" x14ac:dyDescent="0.25">
      <c r="A20" s="41" t="s">
        <v>89</v>
      </c>
      <c r="B20" s="42">
        <v>9</v>
      </c>
      <c r="C20" s="42">
        <v>17</v>
      </c>
      <c r="D20" s="44">
        <v>9</v>
      </c>
      <c r="E20" s="43">
        <f t="shared" si="0"/>
        <v>52.9</v>
      </c>
      <c r="F20" s="42">
        <v>0</v>
      </c>
      <c r="G20" s="42">
        <v>0</v>
      </c>
      <c r="H20" s="43" t="str">
        <f t="shared" si="1"/>
        <v/>
      </c>
      <c r="I20" s="42">
        <v>0</v>
      </c>
      <c r="J20" s="42">
        <v>0</v>
      </c>
      <c r="K20" s="43" t="str">
        <f t="shared" si="2"/>
        <v/>
      </c>
      <c r="L20" s="42">
        <v>0</v>
      </c>
      <c r="M20" s="42">
        <v>0</v>
      </c>
      <c r="N20" s="43" t="str">
        <f t="shared" si="3"/>
        <v/>
      </c>
      <c r="O20" s="42">
        <v>16</v>
      </c>
      <c r="P20" s="42">
        <v>9</v>
      </c>
      <c r="Q20" s="43">
        <f t="shared" si="4"/>
        <v>56.3</v>
      </c>
      <c r="R20" s="42">
        <v>8</v>
      </c>
      <c r="S20" s="42">
        <v>16</v>
      </c>
      <c r="T20" s="42">
        <v>8</v>
      </c>
      <c r="U20" s="43">
        <f t="shared" si="5"/>
        <v>50</v>
      </c>
      <c r="V20" s="42">
        <v>14</v>
      </c>
      <c r="W20" s="42">
        <v>8</v>
      </c>
      <c r="X20" s="43">
        <f t="shared" si="6"/>
        <v>57.1</v>
      </c>
    </row>
    <row r="21" spans="1:24" x14ac:dyDescent="0.25">
      <c r="A21" s="41" t="s">
        <v>90</v>
      </c>
      <c r="B21" s="42">
        <v>9</v>
      </c>
      <c r="C21" s="42">
        <v>18</v>
      </c>
      <c r="D21" s="44">
        <v>9</v>
      </c>
      <c r="E21" s="43">
        <f t="shared" si="0"/>
        <v>50</v>
      </c>
      <c r="F21" s="42">
        <v>0</v>
      </c>
      <c r="G21" s="42">
        <v>0</v>
      </c>
      <c r="H21" s="43" t="str">
        <f t="shared" si="1"/>
        <v/>
      </c>
      <c r="I21" s="42">
        <v>0</v>
      </c>
      <c r="J21" s="42">
        <v>0</v>
      </c>
      <c r="K21" s="43" t="str">
        <f t="shared" si="2"/>
        <v/>
      </c>
      <c r="L21" s="42">
        <v>0</v>
      </c>
      <c r="M21" s="42">
        <v>0</v>
      </c>
      <c r="N21" s="43" t="str">
        <f t="shared" si="3"/>
        <v/>
      </c>
      <c r="O21" s="42">
        <v>6</v>
      </c>
      <c r="P21" s="42">
        <v>9</v>
      </c>
      <c r="Q21" s="43">
        <f t="shared" si="4"/>
        <v>150</v>
      </c>
      <c r="R21" s="42">
        <v>9</v>
      </c>
      <c r="S21" s="42">
        <v>16</v>
      </c>
      <c r="T21" s="42">
        <v>9</v>
      </c>
      <c r="U21" s="43">
        <f t="shared" si="5"/>
        <v>56.3</v>
      </c>
      <c r="V21" s="42">
        <v>15</v>
      </c>
      <c r="W21" s="42">
        <v>8</v>
      </c>
      <c r="X21" s="43">
        <f t="shared" si="6"/>
        <v>53.3</v>
      </c>
    </row>
    <row r="22" spans="1:24" x14ac:dyDescent="0.25">
      <c r="A22" s="41" t="s">
        <v>91</v>
      </c>
      <c r="B22" s="42">
        <v>14</v>
      </c>
      <c r="C22" s="42">
        <v>23</v>
      </c>
      <c r="D22" s="44">
        <v>14</v>
      </c>
      <c r="E22" s="43">
        <f t="shared" si="0"/>
        <v>60.9</v>
      </c>
      <c r="F22" s="42">
        <v>1</v>
      </c>
      <c r="G22" s="42">
        <v>0</v>
      </c>
      <c r="H22" s="43">
        <f t="shared" si="1"/>
        <v>0</v>
      </c>
      <c r="I22" s="42">
        <v>0</v>
      </c>
      <c r="J22" s="42">
        <v>0</v>
      </c>
      <c r="K22" s="43" t="str">
        <f t="shared" si="2"/>
        <v/>
      </c>
      <c r="L22" s="42">
        <v>1</v>
      </c>
      <c r="M22" s="42">
        <v>0</v>
      </c>
      <c r="N22" s="43">
        <f t="shared" si="3"/>
        <v>0</v>
      </c>
      <c r="O22" s="42">
        <v>9</v>
      </c>
      <c r="P22" s="42">
        <v>10</v>
      </c>
      <c r="Q22" s="43">
        <f t="shared" si="4"/>
        <v>111.1</v>
      </c>
      <c r="R22" s="42">
        <v>13</v>
      </c>
      <c r="S22" s="42">
        <v>19</v>
      </c>
      <c r="T22" s="42">
        <v>13</v>
      </c>
      <c r="U22" s="43">
        <f t="shared" si="5"/>
        <v>68.400000000000006</v>
      </c>
      <c r="V22" s="42">
        <v>18</v>
      </c>
      <c r="W22" s="42">
        <v>12</v>
      </c>
      <c r="X22" s="43">
        <f t="shared" si="6"/>
        <v>66.7</v>
      </c>
    </row>
    <row r="23" spans="1:24" x14ac:dyDescent="0.25">
      <c r="A23" s="41" t="s">
        <v>92</v>
      </c>
      <c r="B23" s="42">
        <v>25</v>
      </c>
      <c r="C23" s="42">
        <v>18</v>
      </c>
      <c r="D23" s="44">
        <v>25</v>
      </c>
      <c r="E23" s="43">
        <f t="shared" si="0"/>
        <v>138.9</v>
      </c>
      <c r="F23" s="42">
        <v>0</v>
      </c>
      <c r="G23" s="42">
        <v>0</v>
      </c>
      <c r="H23" s="43" t="str">
        <f t="shared" si="1"/>
        <v/>
      </c>
      <c r="I23" s="42">
        <v>1</v>
      </c>
      <c r="J23" s="42">
        <v>0</v>
      </c>
      <c r="K23" s="43">
        <f t="shared" si="2"/>
        <v>0</v>
      </c>
      <c r="L23" s="42">
        <v>0</v>
      </c>
      <c r="M23" s="42">
        <v>0</v>
      </c>
      <c r="N23" s="43" t="str">
        <f t="shared" si="3"/>
        <v/>
      </c>
      <c r="O23" s="42">
        <v>15</v>
      </c>
      <c r="P23" s="42">
        <v>21</v>
      </c>
      <c r="Q23" s="43">
        <f t="shared" si="4"/>
        <v>140</v>
      </c>
      <c r="R23" s="42">
        <v>25</v>
      </c>
      <c r="S23" s="42">
        <v>16</v>
      </c>
      <c r="T23" s="42">
        <v>25</v>
      </c>
      <c r="U23" s="43">
        <f t="shared" si="5"/>
        <v>156.30000000000001</v>
      </c>
      <c r="V23" s="42">
        <v>12</v>
      </c>
      <c r="W23" s="42">
        <v>23</v>
      </c>
      <c r="X23" s="43">
        <f t="shared" si="6"/>
        <v>191.7</v>
      </c>
    </row>
    <row r="24" spans="1:24" x14ac:dyDescent="0.25">
      <c r="A24" s="41" t="s">
        <v>93</v>
      </c>
      <c r="B24" s="42">
        <v>32</v>
      </c>
      <c r="C24" s="42">
        <v>28</v>
      </c>
      <c r="D24" s="44">
        <v>32</v>
      </c>
      <c r="E24" s="43">
        <f t="shared" si="0"/>
        <v>114.3</v>
      </c>
      <c r="F24" s="42">
        <v>0</v>
      </c>
      <c r="G24" s="42">
        <v>2</v>
      </c>
      <c r="H24" s="43" t="str">
        <f t="shared" si="1"/>
        <v/>
      </c>
      <c r="I24" s="42">
        <v>0</v>
      </c>
      <c r="J24" s="42">
        <v>0</v>
      </c>
      <c r="K24" s="43" t="str">
        <f t="shared" si="2"/>
        <v/>
      </c>
      <c r="L24" s="42">
        <v>1</v>
      </c>
      <c r="M24" s="42">
        <v>0</v>
      </c>
      <c r="N24" s="43">
        <f t="shared" si="3"/>
        <v>0</v>
      </c>
      <c r="O24" s="42">
        <v>24</v>
      </c>
      <c r="P24" s="42">
        <v>18</v>
      </c>
      <c r="Q24" s="43">
        <f t="shared" si="4"/>
        <v>75</v>
      </c>
      <c r="R24" s="42">
        <v>22</v>
      </c>
      <c r="S24" s="42">
        <v>27</v>
      </c>
      <c r="T24" s="42">
        <v>22</v>
      </c>
      <c r="U24" s="43">
        <f t="shared" si="5"/>
        <v>81.5</v>
      </c>
      <c r="V24" s="42">
        <v>25</v>
      </c>
      <c r="W24" s="42">
        <v>17</v>
      </c>
      <c r="X24" s="43">
        <f t="shared" si="6"/>
        <v>68</v>
      </c>
    </row>
    <row r="25" spans="1:24" x14ac:dyDescent="0.25">
      <c r="A25" s="41" t="s">
        <v>94</v>
      </c>
      <c r="B25" s="42">
        <v>11</v>
      </c>
      <c r="C25" s="42">
        <v>25</v>
      </c>
      <c r="D25" s="44">
        <v>11</v>
      </c>
      <c r="E25" s="43">
        <f t="shared" si="0"/>
        <v>44</v>
      </c>
      <c r="F25" s="42">
        <v>0</v>
      </c>
      <c r="G25" s="42">
        <v>0</v>
      </c>
      <c r="H25" s="43" t="str">
        <f t="shared" si="1"/>
        <v/>
      </c>
      <c r="I25" s="42">
        <v>1</v>
      </c>
      <c r="J25" s="42">
        <v>1</v>
      </c>
      <c r="K25" s="43">
        <f t="shared" si="2"/>
        <v>100</v>
      </c>
      <c r="L25" s="42">
        <v>0</v>
      </c>
      <c r="M25" s="42">
        <v>0</v>
      </c>
      <c r="N25" s="43" t="str">
        <f t="shared" si="3"/>
        <v/>
      </c>
      <c r="O25" s="42">
        <v>24</v>
      </c>
      <c r="P25" s="42">
        <v>11</v>
      </c>
      <c r="Q25" s="43">
        <f t="shared" si="4"/>
        <v>45.8</v>
      </c>
      <c r="R25" s="42">
        <v>9</v>
      </c>
      <c r="S25" s="42">
        <v>25</v>
      </c>
      <c r="T25" s="42">
        <v>9</v>
      </c>
      <c r="U25" s="43">
        <f t="shared" si="5"/>
        <v>36</v>
      </c>
      <c r="V25" s="42">
        <v>16</v>
      </c>
      <c r="W25" s="42">
        <v>8</v>
      </c>
      <c r="X25" s="43">
        <f t="shared" si="6"/>
        <v>50</v>
      </c>
    </row>
    <row r="26" spans="1:24" x14ac:dyDescent="0.25">
      <c r="A26" s="41" t="s">
        <v>95</v>
      </c>
      <c r="B26" s="42">
        <v>51</v>
      </c>
      <c r="C26" s="42">
        <v>55</v>
      </c>
      <c r="D26" s="44">
        <v>49</v>
      </c>
      <c r="E26" s="43">
        <f t="shared" si="0"/>
        <v>89.1</v>
      </c>
      <c r="F26" s="42">
        <v>0</v>
      </c>
      <c r="G26" s="42">
        <v>2</v>
      </c>
      <c r="H26" s="43" t="str">
        <f t="shared" si="1"/>
        <v/>
      </c>
      <c r="I26" s="42">
        <v>0</v>
      </c>
      <c r="J26" s="42">
        <v>1</v>
      </c>
      <c r="K26" s="43" t="str">
        <f t="shared" si="2"/>
        <v/>
      </c>
      <c r="L26" s="42">
        <v>0</v>
      </c>
      <c r="M26" s="42">
        <v>0</v>
      </c>
      <c r="N26" s="43" t="str">
        <f t="shared" si="3"/>
        <v/>
      </c>
      <c r="O26" s="42">
        <v>44</v>
      </c>
      <c r="P26" s="42">
        <v>39</v>
      </c>
      <c r="Q26" s="43">
        <f t="shared" si="4"/>
        <v>88.6</v>
      </c>
      <c r="R26" s="42">
        <v>42</v>
      </c>
      <c r="S26" s="42">
        <v>51</v>
      </c>
      <c r="T26" s="42">
        <v>40</v>
      </c>
      <c r="U26" s="43">
        <f t="shared" si="5"/>
        <v>78.400000000000006</v>
      </c>
      <c r="V26" s="42">
        <v>46</v>
      </c>
      <c r="W26" s="42">
        <v>36</v>
      </c>
      <c r="X26" s="43">
        <f t="shared" si="6"/>
        <v>78.3</v>
      </c>
    </row>
    <row r="27" spans="1:24" x14ac:dyDescent="0.25">
      <c r="A27" s="41" t="s">
        <v>96</v>
      </c>
      <c r="B27" s="42">
        <v>139</v>
      </c>
      <c r="C27" s="42">
        <v>206</v>
      </c>
      <c r="D27" s="44">
        <v>129</v>
      </c>
      <c r="E27" s="43">
        <f t="shared" si="0"/>
        <v>62.6</v>
      </c>
      <c r="F27" s="42">
        <v>8</v>
      </c>
      <c r="G27" s="42">
        <v>13</v>
      </c>
      <c r="H27" s="43">
        <f t="shared" si="1"/>
        <v>162.5</v>
      </c>
      <c r="I27" s="42">
        <v>0</v>
      </c>
      <c r="J27" s="42">
        <v>0</v>
      </c>
      <c r="K27" s="43" t="str">
        <f t="shared" si="2"/>
        <v/>
      </c>
      <c r="L27" s="42">
        <v>3</v>
      </c>
      <c r="M27" s="42">
        <v>0</v>
      </c>
      <c r="N27" s="43">
        <f t="shared" si="3"/>
        <v>0</v>
      </c>
      <c r="O27" s="42">
        <v>115</v>
      </c>
      <c r="P27" s="42">
        <v>65</v>
      </c>
      <c r="Q27" s="43">
        <f t="shared" si="4"/>
        <v>56.5</v>
      </c>
      <c r="R27" s="42">
        <v>87</v>
      </c>
      <c r="S27" s="42">
        <v>162</v>
      </c>
      <c r="T27" s="42">
        <v>82</v>
      </c>
      <c r="U27" s="43">
        <f t="shared" si="5"/>
        <v>50.6</v>
      </c>
      <c r="V27" s="42">
        <v>135</v>
      </c>
      <c r="W27" s="42">
        <v>72</v>
      </c>
      <c r="X27" s="43">
        <f t="shared" si="6"/>
        <v>53.3</v>
      </c>
    </row>
    <row r="28" spans="1:24" ht="37.5" customHeight="1" x14ac:dyDescent="0.25">
      <c r="B28" s="281" t="s">
        <v>102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</row>
    <row r="29" spans="1:24" x14ac:dyDescent="0.25"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4" x14ac:dyDescent="0.25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 x14ac:dyDescent="0.25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</sheetData>
  <mergeCells count="33">
    <mergeCell ref="O3:Q3"/>
    <mergeCell ref="S3:U3"/>
    <mergeCell ref="V3:X3"/>
    <mergeCell ref="O4:O5"/>
    <mergeCell ref="P4:P5"/>
    <mergeCell ref="X4:X5"/>
    <mergeCell ref="Q4:Q5"/>
    <mergeCell ref="R4:R5"/>
    <mergeCell ref="S4:S5"/>
    <mergeCell ref="T4:T5"/>
    <mergeCell ref="A3:A5"/>
    <mergeCell ref="C3:E3"/>
    <mergeCell ref="F3:H3"/>
    <mergeCell ref="I3:K3"/>
    <mergeCell ref="H4:H5"/>
    <mergeCell ref="I4:I5"/>
    <mergeCell ref="J4:J5"/>
    <mergeCell ref="K4:K5"/>
    <mergeCell ref="B1:M1"/>
    <mergeCell ref="B4:B5"/>
    <mergeCell ref="C4:C5"/>
    <mergeCell ref="D4:D5"/>
    <mergeCell ref="E4:E5"/>
    <mergeCell ref="F4:F5"/>
    <mergeCell ref="G4:G5"/>
    <mergeCell ref="L4:L5"/>
    <mergeCell ref="M4:M5"/>
    <mergeCell ref="L3:N3"/>
    <mergeCell ref="B28:N28"/>
    <mergeCell ref="U4:U5"/>
    <mergeCell ref="V4:V5"/>
    <mergeCell ref="W4:W5"/>
    <mergeCell ref="N4:N5"/>
  </mergeCells>
  <phoneticPr fontId="0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 alignWithMargins="0"/>
  <colBreaks count="1" manualBreakCount="1">
    <brk id="14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I19"/>
  <sheetViews>
    <sheetView view="pageBreakPreview" zoomScale="90" zoomScaleNormal="70" zoomScaleSheetLayoutView="90" workbookViewId="0">
      <selection activeCell="B14" sqref="B14:B15"/>
    </sheetView>
  </sheetViews>
  <sheetFormatPr defaultColWidth="8" defaultRowHeight="13.2" x14ac:dyDescent="0.25"/>
  <cols>
    <col min="1" max="1" width="61.6640625" style="2" customWidth="1"/>
    <col min="2" max="3" width="17.33203125" style="21" customWidth="1"/>
    <col min="4" max="4" width="12.5546875" style="2" customWidth="1"/>
    <col min="5" max="5" width="13.88671875" style="2" customWidth="1"/>
    <col min="6" max="16384" width="8" style="2"/>
  </cols>
  <sheetData>
    <row r="1" spans="1:9" ht="70.5" customHeight="1" x14ac:dyDescent="0.25">
      <c r="A1" s="253" t="s">
        <v>70</v>
      </c>
      <c r="B1" s="253"/>
      <c r="C1" s="253"/>
      <c r="D1" s="253"/>
      <c r="E1" s="253"/>
    </row>
    <row r="2" spans="1:9" ht="9.75" customHeight="1" x14ac:dyDescent="0.25">
      <c r="A2" s="289"/>
      <c r="B2" s="289"/>
      <c r="C2" s="289"/>
      <c r="D2" s="289"/>
      <c r="E2" s="289"/>
    </row>
    <row r="3" spans="1:9" s="3" customFormat="1" ht="23.25" customHeight="1" x14ac:dyDescent="0.3">
      <c r="A3" s="258" t="s">
        <v>0</v>
      </c>
      <c r="B3" s="254" t="s">
        <v>112</v>
      </c>
      <c r="C3" s="254" t="s">
        <v>113</v>
      </c>
      <c r="D3" s="290" t="s">
        <v>1</v>
      </c>
      <c r="E3" s="291"/>
    </row>
    <row r="4" spans="1:9" s="3" customFormat="1" ht="27.6" x14ac:dyDescent="0.3">
      <c r="A4" s="259"/>
      <c r="B4" s="255"/>
      <c r="C4" s="255"/>
      <c r="D4" s="4" t="s">
        <v>2</v>
      </c>
      <c r="E4" s="5" t="s">
        <v>50</v>
      </c>
    </row>
    <row r="5" spans="1:9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3">
      <c r="A6" s="9" t="s">
        <v>105</v>
      </c>
      <c r="B6" s="146" t="s">
        <v>46</v>
      </c>
      <c r="C6" s="146">
        <v>399</v>
      </c>
      <c r="D6" s="23" t="s">
        <v>47</v>
      </c>
      <c r="E6" s="126" t="s">
        <v>47</v>
      </c>
      <c r="I6" s="11"/>
    </row>
    <row r="7" spans="1:9" s="3" customFormat="1" ht="29.25" customHeight="1" x14ac:dyDescent="0.3">
      <c r="A7" s="9" t="s">
        <v>61</v>
      </c>
      <c r="B7" s="131">
        <v>535</v>
      </c>
      <c r="C7" s="132">
        <v>396</v>
      </c>
      <c r="D7" s="23">
        <f>ROUND(C7/B7*100,1)</f>
        <v>74</v>
      </c>
      <c r="E7" s="126">
        <f t="shared" ref="E7:E11" si="0">C7-B7</f>
        <v>-139</v>
      </c>
      <c r="I7" s="11"/>
    </row>
    <row r="8" spans="1:9" s="3" customFormat="1" ht="48.75" customHeight="1" x14ac:dyDescent="0.3">
      <c r="A8" s="12" t="s">
        <v>62</v>
      </c>
      <c r="B8" s="131">
        <v>37</v>
      </c>
      <c r="C8" s="132">
        <v>32</v>
      </c>
      <c r="D8" s="23">
        <f>ROUND(C8/B8*100,1)</f>
        <v>86.5</v>
      </c>
      <c r="E8" s="126">
        <f t="shared" si="0"/>
        <v>-5</v>
      </c>
      <c r="I8" s="11"/>
    </row>
    <row r="9" spans="1:9" s="3" customFormat="1" ht="34.5" customHeight="1" x14ac:dyDescent="0.3">
      <c r="A9" s="13" t="s">
        <v>40</v>
      </c>
      <c r="B9" s="131">
        <v>20</v>
      </c>
      <c r="C9" s="132">
        <v>14</v>
      </c>
      <c r="D9" s="23">
        <f>ROUND(C9/B9*100,1)</f>
        <v>70</v>
      </c>
      <c r="E9" s="126">
        <f t="shared" si="0"/>
        <v>-6</v>
      </c>
      <c r="I9" s="11"/>
    </row>
    <row r="10" spans="1:9" s="3" customFormat="1" ht="48.75" customHeight="1" x14ac:dyDescent="0.3">
      <c r="A10" s="13" t="s">
        <v>41</v>
      </c>
      <c r="B10" s="131">
        <v>4</v>
      </c>
      <c r="C10" s="132">
        <v>0</v>
      </c>
      <c r="D10" s="23">
        <f>ROUND(C10/B10*100,1)</f>
        <v>0</v>
      </c>
      <c r="E10" s="126">
        <f t="shared" si="0"/>
        <v>-4</v>
      </c>
      <c r="I10" s="11"/>
    </row>
    <row r="11" spans="1:9" s="3" customFormat="1" ht="54.75" customHeight="1" x14ac:dyDescent="0.3">
      <c r="A11" s="13" t="s">
        <v>55</v>
      </c>
      <c r="B11" s="133">
        <v>397</v>
      </c>
      <c r="C11" s="133">
        <v>273</v>
      </c>
      <c r="D11" s="23">
        <f>ROUND(C11/B11*100,1)</f>
        <v>68.8</v>
      </c>
      <c r="E11" s="126">
        <f t="shared" si="0"/>
        <v>-124</v>
      </c>
      <c r="I11" s="11"/>
    </row>
    <row r="12" spans="1:9" s="3" customFormat="1" ht="12.75" customHeight="1" x14ac:dyDescent="0.3">
      <c r="A12" s="260" t="s">
        <v>5</v>
      </c>
      <c r="B12" s="261"/>
      <c r="C12" s="261"/>
      <c r="D12" s="261"/>
      <c r="E12" s="261"/>
      <c r="I12" s="11"/>
    </row>
    <row r="13" spans="1:9" s="3" customFormat="1" ht="18" customHeight="1" x14ac:dyDescent="0.3">
      <c r="A13" s="262"/>
      <c r="B13" s="263"/>
      <c r="C13" s="263"/>
      <c r="D13" s="263"/>
      <c r="E13" s="263"/>
      <c r="I13" s="11"/>
    </row>
    <row r="14" spans="1:9" s="3" customFormat="1" ht="20.25" customHeight="1" x14ac:dyDescent="0.3">
      <c r="A14" s="258" t="s">
        <v>0</v>
      </c>
      <c r="B14" s="265" t="s">
        <v>115</v>
      </c>
      <c r="C14" s="265" t="s">
        <v>116</v>
      </c>
      <c r="D14" s="290" t="s">
        <v>1</v>
      </c>
      <c r="E14" s="291"/>
      <c r="I14" s="11"/>
    </row>
    <row r="15" spans="1:9" ht="27.75" customHeight="1" x14ac:dyDescent="0.25">
      <c r="A15" s="259"/>
      <c r="B15" s="265"/>
      <c r="C15" s="265"/>
      <c r="D15" s="24" t="s">
        <v>2</v>
      </c>
      <c r="E15" s="5" t="s">
        <v>56</v>
      </c>
      <c r="I15" s="11"/>
    </row>
    <row r="16" spans="1:9" ht="28.5" customHeight="1" x14ac:dyDescent="0.25">
      <c r="A16" s="9" t="s">
        <v>64</v>
      </c>
      <c r="B16" s="146" t="s">
        <v>46</v>
      </c>
      <c r="C16" s="133">
        <v>305</v>
      </c>
      <c r="D16" s="145" t="s">
        <v>47</v>
      </c>
      <c r="E16" s="17" t="s">
        <v>47</v>
      </c>
      <c r="I16" s="11"/>
    </row>
    <row r="17" spans="1:9" ht="25.5" customHeight="1" x14ac:dyDescent="0.25">
      <c r="A17" s="1" t="s">
        <v>61</v>
      </c>
      <c r="B17" s="134">
        <v>456</v>
      </c>
      <c r="C17" s="135">
        <v>303</v>
      </c>
      <c r="D17" s="145">
        <f>ROUND(C17/B17*100,1)</f>
        <v>66.400000000000006</v>
      </c>
      <c r="E17" s="127">
        <f t="shared" ref="E17:E18" si="1">C17-B17</f>
        <v>-153</v>
      </c>
      <c r="I17" s="11"/>
    </row>
    <row r="18" spans="1:9" ht="27.75" customHeight="1" x14ac:dyDescent="0.25">
      <c r="A18" s="1" t="s">
        <v>59</v>
      </c>
      <c r="B18" s="134">
        <v>409</v>
      </c>
      <c r="C18" s="135">
        <v>285</v>
      </c>
      <c r="D18" s="145">
        <f>ROUND(C18/B18*100,1)</f>
        <v>69.7</v>
      </c>
      <c r="E18" s="127">
        <f t="shared" si="1"/>
        <v>-124</v>
      </c>
      <c r="I18" s="11"/>
    </row>
    <row r="19" spans="1:9" ht="51" customHeight="1" x14ac:dyDescent="0.25">
      <c r="A19" s="264" t="s">
        <v>97</v>
      </c>
      <c r="B19" s="264"/>
      <c r="C19" s="264"/>
      <c r="D19" s="264"/>
      <c r="E19" s="264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view="pageBreakPreview" zoomScale="90" zoomScaleNormal="85" zoomScaleSheetLayoutView="90" workbookViewId="0">
      <selection activeCell="H8" sqref="H8"/>
    </sheetView>
  </sheetViews>
  <sheetFormatPr defaultColWidth="7.109375" defaultRowHeight="15.6" x14ac:dyDescent="0.3"/>
  <cols>
    <col min="1" max="1" width="18.6640625" style="185" customWidth="1"/>
    <col min="2" max="2" width="13.5546875" style="185" customWidth="1"/>
    <col min="3" max="3" width="9.6640625" style="178" customWidth="1"/>
    <col min="4" max="4" width="9.88671875" style="178" customWidth="1"/>
    <col min="5" max="5" width="7.109375" style="187" customWidth="1"/>
    <col min="6" max="6" width="10.109375" style="178" customWidth="1"/>
    <col min="7" max="7" width="8.88671875" style="178" customWidth="1"/>
    <col min="8" max="8" width="7.109375" style="187" customWidth="1"/>
    <col min="9" max="9" width="8.109375" style="178" customWidth="1"/>
    <col min="10" max="10" width="7.5546875" style="178" customWidth="1"/>
    <col min="11" max="11" width="7" style="187" customWidth="1"/>
    <col min="12" max="12" width="9.44140625" style="187" customWidth="1"/>
    <col min="13" max="13" width="8.88671875" style="187" customWidth="1"/>
    <col min="14" max="14" width="7.33203125" style="187" customWidth="1"/>
    <col min="15" max="15" width="13.6640625" style="178" customWidth="1"/>
    <col min="16" max="16" width="13.33203125" style="178" customWidth="1"/>
    <col min="17" max="17" width="8.5546875" style="187" customWidth="1"/>
    <col min="18" max="18" width="20.33203125" style="178" customWidth="1"/>
    <col min="19" max="19" width="12.33203125" style="178" customWidth="1"/>
    <col min="20" max="20" width="10.88671875" style="178" customWidth="1"/>
    <col min="21" max="21" width="9.33203125" style="187" customWidth="1"/>
    <col min="22" max="22" width="11.5546875" style="178" customWidth="1"/>
    <col min="23" max="23" width="11.44140625" style="184" customWidth="1"/>
    <col min="24" max="24" width="7.88671875" style="187" customWidth="1"/>
    <col min="25" max="25" width="10.88671875" style="178" bestFit="1" customWidth="1"/>
    <col min="26" max="246" width="9.109375" style="178" customWidth="1"/>
    <col min="247" max="247" width="18.6640625" style="178" customWidth="1"/>
    <col min="248" max="249" width="9.44140625" style="178" customWidth="1"/>
    <col min="250" max="250" width="7.6640625" style="178" customWidth="1"/>
    <col min="251" max="251" width="9.33203125" style="178" customWidth="1"/>
    <col min="252" max="252" width="9.88671875" style="178" customWidth="1"/>
    <col min="253" max="253" width="7.109375" style="178" customWidth="1"/>
    <col min="254" max="254" width="8.5546875" style="178" customWidth="1"/>
    <col min="255" max="255" width="8.88671875" style="178" customWidth="1"/>
    <col min="256" max="16384" width="7.109375" style="178"/>
  </cols>
  <sheetData>
    <row r="1" spans="1:24" s="157" customFormat="1" ht="57" customHeight="1" x14ac:dyDescent="0.35">
      <c r="A1" s="152"/>
      <c r="B1" s="292" t="s">
        <v>119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154"/>
      <c r="P1" s="154"/>
      <c r="Q1" s="155"/>
      <c r="R1" s="154"/>
      <c r="S1" s="154"/>
      <c r="T1" s="154"/>
      <c r="U1" s="156"/>
      <c r="W1" s="158"/>
      <c r="X1" s="149" t="s">
        <v>21</v>
      </c>
    </row>
    <row r="2" spans="1:24" s="157" customFormat="1" ht="13.5" customHeight="1" x14ac:dyDescent="0.35">
      <c r="A2" s="152"/>
      <c r="B2" s="153"/>
      <c r="C2" s="153"/>
      <c r="D2" s="153"/>
      <c r="E2" s="153"/>
      <c r="F2" s="159"/>
      <c r="G2" s="159"/>
      <c r="H2" s="159"/>
      <c r="I2" s="153"/>
      <c r="J2" s="153"/>
      <c r="L2" s="160"/>
      <c r="N2" s="158" t="s">
        <v>6</v>
      </c>
      <c r="O2" s="154"/>
      <c r="P2" s="154"/>
      <c r="Q2" s="155"/>
      <c r="R2" s="154"/>
      <c r="S2" s="154"/>
      <c r="T2" s="154"/>
      <c r="U2" s="156"/>
      <c r="X2" s="158" t="s">
        <v>6</v>
      </c>
    </row>
    <row r="3" spans="1:24" s="157" customFormat="1" ht="27.75" customHeight="1" x14ac:dyDescent="0.25">
      <c r="A3" s="318"/>
      <c r="B3" s="293" t="s">
        <v>100</v>
      </c>
      <c r="C3" s="296" t="s">
        <v>8</v>
      </c>
      <c r="D3" s="297"/>
      <c r="E3" s="298"/>
      <c r="F3" s="305" t="s">
        <v>37</v>
      </c>
      <c r="G3" s="305"/>
      <c r="H3" s="305"/>
      <c r="I3" s="296" t="s">
        <v>14</v>
      </c>
      <c r="J3" s="297"/>
      <c r="K3" s="298"/>
      <c r="L3" s="296" t="s">
        <v>9</v>
      </c>
      <c r="M3" s="297"/>
      <c r="N3" s="298"/>
      <c r="O3" s="296" t="s">
        <v>10</v>
      </c>
      <c r="P3" s="297"/>
      <c r="Q3" s="297"/>
      <c r="R3" s="305" t="s">
        <v>106</v>
      </c>
      <c r="S3" s="306" t="s">
        <v>17</v>
      </c>
      <c r="T3" s="307"/>
      <c r="U3" s="308"/>
      <c r="V3" s="296" t="s">
        <v>16</v>
      </c>
      <c r="W3" s="297"/>
      <c r="X3" s="298"/>
    </row>
    <row r="4" spans="1:24" s="161" customFormat="1" ht="14.25" customHeight="1" x14ac:dyDescent="0.25">
      <c r="A4" s="319"/>
      <c r="B4" s="294"/>
      <c r="C4" s="299"/>
      <c r="D4" s="300"/>
      <c r="E4" s="301"/>
      <c r="F4" s="305"/>
      <c r="G4" s="305"/>
      <c r="H4" s="305"/>
      <c r="I4" s="300"/>
      <c r="J4" s="300"/>
      <c r="K4" s="301"/>
      <c r="L4" s="299"/>
      <c r="M4" s="300"/>
      <c r="N4" s="301"/>
      <c r="O4" s="299"/>
      <c r="P4" s="300"/>
      <c r="Q4" s="300"/>
      <c r="R4" s="305"/>
      <c r="S4" s="309"/>
      <c r="T4" s="310"/>
      <c r="U4" s="311"/>
      <c r="V4" s="299"/>
      <c r="W4" s="300"/>
      <c r="X4" s="301"/>
    </row>
    <row r="5" spans="1:24" s="161" customFormat="1" ht="22.5" customHeight="1" x14ac:dyDescent="0.25">
      <c r="A5" s="319"/>
      <c r="B5" s="295"/>
      <c r="C5" s="302"/>
      <c r="D5" s="303"/>
      <c r="E5" s="304"/>
      <c r="F5" s="305"/>
      <c r="G5" s="305"/>
      <c r="H5" s="305"/>
      <c r="I5" s="303"/>
      <c r="J5" s="303"/>
      <c r="K5" s="304"/>
      <c r="L5" s="302"/>
      <c r="M5" s="303"/>
      <c r="N5" s="304"/>
      <c r="O5" s="302"/>
      <c r="P5" s="303"/>
      <c r="Q5" s="303"/>
      <c r="R5" s="305"/>
      <c r="S5" s="312"/>
      <c r="T5" s="313"/>
      <c r="U5" s="314"/>
      <c r="V5" s="302"/>
      <c r="W5" s="303"/>
      <c r="X5" s="304"/>
    </row>
    <row r="6" spans="1:24" s="161" customFormat="1" ht="21.75" customHeight="1" x14ac:dyDescent="0.25">
      <c r="A6" s="320"/>
      <c r="B6" s="162">
        <v>2022</v>
      </c>
      <c r="C6" s="162">
        <v>2021</v>
      </c>
      <c r="D6" s="162">
        <v>2022</v>
      </c>
      <c r="E6" s="163" t="s">
        <v>2</v>
      </c>
      <c r="F6" s="162">
        <v>2021</v>
      </c>
      <c r="G6" s="162">
        <v>2022</v>
      </c>
      <c r="H6" s="163" t="s">
        <v>2</v>
      </c>
      <c r="I6" s="162">
        <v>2021</v>
      </c>
      <c r="J6" s="162">
        <v>2022</v>
      </c>
      <c r="K6" s="163" t="s">
        <v>2</v>
      </c>
      <c r="L6" s="162">
        <v>2021</v>
      </c>
      <c r="M6" s="162">
        <v>2022</v>
      </c>
      <c r="N6" s="163" t="s">
        <v>2</v>
      </c>
      <c r="O6" s="162">
        <v>2021</v>
      </c>
      <c r="P6" s="162">
        <v>2022</v>
      </c>
      <c r="Q6" s="163" t="s">
        <v>2</v>
      </c>
      <c r="R6" s="162">
        <v>2022</v>
      </c>
      <c r="S6" s="162">
        <v>2021</v>
      </c>
      <c r="T6" s="162">
        <v>2022</v>
      </c>
      <c r="U6" s="163" t="s">
        <v>2</v>
      </c>
      <c r="V6" s="162">
        <v>2021</v>
      </c>
      <c r="W6" s="162">
        <v>2022</v>
      </c>
      <c r="X6" s="163" t="s">
        <v>2</v>
      </c>
    </row>
    <row r="7" spans="1:24" s="165" customFormat="1" ht="10.5" customHeight="1" x14ac:dyDescent="0.3">
      <c r="A7" s="164" t="s">
        <v>4</v>
      </c>
      <c r="B7" s="164">
        <v>1</v>
      </c>
      <c r="C7" s="164">
        <v>2</v>
      </c>
      <c r="D7" s="164">
        <v>3</v>
      </c>
      <c r="E7" s="164">
        <v>4</v>
      </c>
      <c r="F7" s="164">
        <v>5</v>
      </c>
      <c r="G7" s="164">
        <v>6</v>
      </c>
      <c r="H7" s="164">
        <v>7</v>
      </c>
      <c r="I7" s="164">
        <v>8</v>
      </c>
      <c r="J7" s="164">
        <v>9</v>
      </c>
      <c r="K7" s="164">
        <v>10</v>
      </c>
      <c r="L7" s="164">
        <v>11</v>
      </c>
      <c r="M7" s="164">
        <v>12</v>
      </c>
      <c r="N7" s="164">
        <v>13</v>
      </c>
      <c r="O7" s="164">
        <v>14</v>
      </c>
      <c r="P7" s="164">
        <v>15</v>
      </c>
      <c r="Q7" s="164">
        <v>16</v>
      </c>
      <c r="R7" s="164">
        <v>17</v>
      </c>
      <c r="S7" s="164">
        <v>18</v>
      </c>
      <c r="T7" s="164">
        <v>19</v>
      </c>
      <c r="U7" s="164">
        <v>20</v>
      </c>
      <c r="V7" s="164">
        <v>21</v>
      </c>
      <c r="W7" s="164">
        <v>22</v>
      </c>
      <c r="X7" s="164">
        <v>23</v>
      </c>
    </row>
    <row r="8" spans="1:24" s="170" customFormat="1" ht="19.2" customHeight="1" x14ac:dyDescent="0.3">
      <c r="A8" s="166" t="s">
        <v>76</v>
      </c>
      <c r="B8" s="167">
        <f>SUM(B9:B28)</f>
        <v>399</v>
      </c>
      <c r="C8" s="167">
        <f>SUM(C9:C28)</f>
        <v>535</v>
      </c>
      <c r="D8" s="167">
        <f>SUM(D9:D28)</f>
        <v>396</v>
      </c>
      <c r="E8" s="168">
        <f t="shared" ref="E8:E28" si="0">IF(C8=0,"",ROUND(D8/C8*100,1))</f>
        <v>74</v>
      </c>
      <c r="F8" s="167">
        <f>SUM(F9:F28)</f>
        <v>37</v>
      </c>
      <c r="G8" s="167">
        <f>SUM(G9:G28)</f>
        <v>32</v>
      </c>
      <c r="H8" s="168">
        <f t="shared" ref="H8:H28" si="1">IF(F8=0,"",ROUND(G8/F8*100,1))</f>
        <v>86.5</v>
      </c>
      <c r="I8" s="167">
        <f>SUM(I9:I28)</f>
        <v>20</v>
      </c>
      <c r="J8" s="167">
        <f>SUM(J9:J28)</f>
        <v>14</v>
      </c>
      <c r="K8" s="168">
        <f t="shared" ref="K8:K28" si="2">IF(I8=0,"",ROUND(J8/I8*100,1))</f>
        <v>70</v>
      </c>
      <c r="L8" s="167">
        <f>SUM(L9:L28)</f>
        <v>4</v>
      </c>
      <c r="M8" s="167">
        <f>SUM(M9:M28)</f>
        <v>0</v>
      </c>
      <c r="N8" s="168">
        <f t="shared" ref="N8:N28" si="3">IF(L8=0,"",ROUND(M8/L8*100,1))</f>
        <v>0</v>
      </c>
      <c r="O8" s="167">
        <f>SUM(O9:O28)</f>
        <v>397</v>
      </c>
      <c r="P8" s="167">
        <f>SUM(P9:P28)</f>
        <v>273</v>
      </c>
      <c r="Q8" s="168">
        <f t="shared" ref="Q8:Q28" si="4">IF(O8=0,"",ROUND(P8/O8*100,1))</f>
        <v>68.8</v>
      </c>
      <c r="R8" s="167">
        <f>SUM(R9:R28)</f>
        <v>305</v>
      </c>
      <c r="S8" s="167">
        <f>SUM(S9:S28)</f>
        <v>456</v>
      </c>
      <c r="T8" s="167">
        <f>SUM(T9:T28)</f>
        <v>303</v>
      </c>
      <c r="U8" s="168">
        <f t="shared" ref="U8:U28" si="5">IF(S8=0,"",ROUND(T8/S8*100,1))</f>
        <v>66.400000000000006</v>
      </c>
      <c r="V8" s="167">
        <f>SUM(V9:V28)</f>
        <v>409</v>
      </c>
      <c r="W8" s="167">
        <f>SUM(W9:W28)</f>
        <v>285</v>
      </c>
      <c r="X8" s="169">
        <f t="shared" ref="X8:X28" si="6">IF(V8=0,"",ROUND(W8/V8*100,1))</f>
        <v>69.7</v>
      </c>
    </row>
    <row r="9" spans="1:24" ht="16.5" customHeight="1" x14ac:dyDescent="0.3">
      <c r="A9" s="54" t="s">
        <v>77</v>
      </c>
      <c r="B9" s="92">
        <v>8</v>
      </c>
      <c r="C9" s="171">
        <v>25</v>
      </c>
      <c r="D9" s="172">
        <v>8</v>
      </c>
      <c r="E9" s="173">
        <f t="shared" si="0"/>
        <v>32</v>
      </c>
      <c r="F9" s="174">
        <v>3</v>
      </c>
      <c r="G9" s="174">
        <v>0</v>
      </c>
      <c r="H9" s="173">
        <f t="shared" si="1"/>
        <v>0</v>
      </c>
      <c r="I9" s="172">
        <v>1</v>
      </c>
      <c r="J9" s="172">
        <v>0</v>
      </c>
      <c r="K9" s="173">
        <f t="shared" si="2"/>
        <v>0</v>
      </c>
      <c r="L9" s="174">
        <v>1</v>
      </c>
      <c r="M9" s="174">
        <v>0</v>
      </c>
      <c r="N9" s="173">
        <f t="shared" si="3"/>
        <v>0</v>
      </c>
      <c r="O9" s="171">
        <v>23</v>
      </c>
      <c r="P9" s="174">
        <v>5</v>
      </c>
      <c r="Q9" s="173">
        <f t="shared" si="4"/>
        <v>21.7</v>
      </c>
      <c r="R9" s="174">
        <v>6</v>
      </c>
      <c r="S9" s="172">
        <v>18</v>
      </c>
      <c r="T9" s="175">
        <v>6</v>
      </c>
      <c r="U9" s="173">
        <f t="shared" si="5"/>
        <v>33.299999999999997</v>
      </c>
      <c r="V9" s="172">
        <v>16</v>
      </c>
      <c r="W9" s="176">
        <v>5</v>
      </c>
      <c r="X9" s="177">
        <f t="shared" si="6"/>
        <v>31.3</v>
      </c>
    </row>
    <row r="10" spans="1:24" ht="16.5" customHeight="1" x14ac:dyDescent="0.3">
      <c r="A10" s="54" t="s">
        <v>78</v>
      </c>
      <c r="B10" s="92">
        <v>20</v>
      </c>
      <c r="C10" s="171">
        <v>28</v>
      </c>
      <c r="D10" s="172">
        <v>20</v>
      </c>
      <c r="E10" s="173">
        <f t="shared" si="0"/>
        <v>71.400000000000006</v>
      </c>
      <c r="F10" s="174">
        <v>3</v>
      </c>
      <c r="G10" s="174">
        <v>1</v>
      </c>
      <c r="H10" s="173">
        <f t="shared" si="1"/>
        <v>33.299999999999997</v>
      </c>
      <c r="I10" s="172">
        <v>1</v>
      </c>
      <c r="J10" s="172">
        <v>2</v>
      </c>
      <c r="K10" s="173">
        <f t="shared" si="2"/>
        <v>200</v>
      </c>
      <c r="L10" s="174">
        <v>0</v>
      </c>
      <c r="M10" s="174">
        <v>0</v>
      </c>
      <c r="N10" s="173" t="str">
        <f t="shared" si="3"/>
        <v/>
      </c>
      <c r="O10" s="171">
        <v>28</v>
      </c>
      <c r="P10" s="174">
        <v>17</v>
      </c>
      <c r="Q10" s="173">
        <f t="shared" si="4"/>
        <v>60.7</v>
      </c>
      <c r="R10" s="174">
        <v>14</v>
      </c>
      <c r="S10" s="172">
        <v>23</v>
      </c>
      <c r="T10" s="175">
        <v>14</v>
      </c>
      <c r="U10" s="173">
        <f t="shared" si="5"/>
        <v>60.9</v>
      </c>
      <c r="V10" s="172">
        <v>23</v>
      </c>
      <c r="W10" s="176">
        <v>13</v>
      </c>
      <c r="X10" s="177">
        <f t="shared" si="6"/>
        <v>56.5</v>
      </c>
    </row>
    <row r="11" spans="1:24" s="184" customFormat="1" ht="16.5" customHeight="1" x14ac:dyDescent="0.3">
      <c r="A11" s="179" t="s">
        <v>79</v>
      </c>
      <c r="B11" s="180">
        <v>13</v>
      </c>
      <c r="C11" s="181">
        <v>16</v>
      </c>
      <c r="D11" s="176">
        <v>13</v>
      </c>
      <c r="E11" s="173">
        <f t="shared" si="0"/>
        <v>81.3</v>
      </c>
      <c r="F11" s="182">
        <v>1</v>
      </c>
      <c r="G11" s="182">
        <v>1</v>
      </c>
      <c r="H11" s="173">
        <f t="shared" si="1"/>
        <v>100</v>
      </c>
      <c r="I11" s="176">
        <v>1</v>
      </c>
      <c r="J11" s="176">
        <v>1</v>
      </c>
      <c r="K11" s="173">
        <f t="shared" si="2"/>
        <v>100</v>
      </c>
      <c r="L11" s="182">
        <v>1</v>
      </c>
      <c r="M11" s="174">
        <v>0</v>
      </c>
      <c r="N11" s="173">
        <f t="shared" si="3"/>
        <v>0</v>
      </c>
      <c r="O11" s="181">
        <v>13</v>
      </c>
      <c r="P11" s="182">
        <v>12</v>
      </c>
      <c r="Q11" s="173">
        <f t="shared" si="4"/>
        <v>92.3</v>
      </c>
      <c r="R11" s="182">
        <v>10</v>
      </c>
      <c r="S11" s="176">
        <v>14</v>
      </c>
      <c r="T11" s="183">
        <v>10</v>
      </c>
      <c r="U11" s="173">
        <f t="shared" si="5"/>
        <v>71.400000000000006</v>
      </c>
      <c r="V11" s="176">
        <v>14</v>
      </c>
      <c r="W11" s="176">
        <v>9</v>
      </c>
      <c r="X11" s="177">
        <f t="shared" si="6"/>
        <v>64.3</v>
      </c>
    </row>
    <row r="12" spans="1:24" s="184" customFormat="1" ht="16.5" customHeight="1" x14ac:dyDescent="0.3">
      <c r="A12" s="179" t="s">
        <v>80</v>
      </c>
      <c r="B12" s="180">
        <v>9</v>
      </c>
      <c r="C12" s="181">
        <v>19</v>
      </c>
      <c r="D12" s="176">
        <v>9</v>
      </c>
      <c r="E12" s="173">
        <f t="shared" si="0"/>
        <v>47.4</v>
      </c>
      <c r="F12" s="182">
        <v>1</v>
      </c>
      <c r="G12" s="182">
        <v>0</v>
      </c>
      <c r="H12" s="173">
        <f t="shared" si="1"/>
        <v>0</v>
      </c>
      <c r="I12" s="176">
        <v>1</v>
      </c>
      <c r="J12" s="176">
        <v>0</v>
      </c>
      <c r="K12" s="173">
        <f t="shared" si="2"/>
        <v>0</v>
      </c>
      <c r="L12" s="182">
        <v>0</v>
      </c>
      <c r="M12" s="174">
        <v>0</v>
      </c>
      <c r="N12" s="173" t="str">
        <f t="shared" si="3"/>
        <v/>
      </c>
      <c r="O12" s="181">
        <v>17</v>
      </c>
      <c r="P12" s="182">
        <v>8</v>
      </c>
      <c r="Q12" s="173">
        <f t="shared" si="4"/>
        <v>47.1</v>
      </c>
      <c r="R12" s="182">
        <v>8</v>
      </c>
      <c r="S12" s="176">
        <v>17</v>
      </c>
      <c r="T12" s="183">
        <v>8</v>
      </c>
      <c r="U12" s="173">
        <f t="shared" si="5"/>
        <v>47.1</v>
      </c>
      <c r="V12" s="176">
        <v>16</v>
      </c>
      <c r="W12" s="176">
        <v>6</v>
      </c>
      <c r="X12" s="177">
        <f t="shared" si="6"/>
        <v>37.5</v>
      </c>
    </row>
    <row r="13" spans="1:24" s="184" customFormat="1" ht="16.5" customHeight="1" x14ac:dyDescent="0.3">
      <c r="A13" s="179" t="s">
        <v>81</v>
      </c>
      <c r="B13" s="180">
        <v>3</v>
      </c>
      <c r="C13" s="181">
        <v>5</v>
      </c>
      <c r="D13" s="176">
        <v>3</v>
      </c>
      <c r="E13" s="173">
        <f t="shared" si="0"/>
        <v>60</v>
      </c>
      <c r="F13" s="182">
        <v>0</v>
      </c>
      <c r="G13" s="182">
        <v>0</v>
      </c>
      <c r="H13" s="173" t="str">
        <f t="shared" si="1"/>
        <v/>
      </c>
      <c r="I13" s="176">
        <v>0</v>
      </c>
      <c r="J13" s="176">
        <v>0</v>
      </c>
      <c r="K13" s="173" t="str">
        <f t="shared" si="2"/>
        <v/>
      </c>
      <c r="L13" s="182">
        <v>0</v>
      </c>
      <c r="M13" s="174">
        <v>0</v>
      </c>
      <c r="N13" s="173" t="str">
        <f t="shared" si="3"/>
        <v/>
      </c>
      <c r="O13" s="181">
        <v>5</v>
      </c>
      <c r="P13" s="182">
        <v>2</v>
      </c>
      <c r="Q13" s="173">
        <f t="shared" si="4"/>
        <v>40</v>
      </c>
      <c r="R13" s="182">
        <v>2</v>
      </c>
      <c r="S13" s="176">
        <v>5</v>
      </c>
      <c r="T13" s="183">
        <v>2</v>
      </c>
      <c r="U13" s="173">
        <f t="shared" si="5"/>
        <v>40</v>
      </c>
      <c r="V13" s="176">
        <v>5</v>
      </c>
      <c r="W13" s="176">
        <v>2</v>
      </c>
      <c r="X13" s="177">
        <f t="shared" si="6"/>
        <v>40</v>
      </c>
    </row>
    <row r="14" spans="1:24" s="184" customFormat="1" ht="16.5" customHeight="1" x14ac:dyDescent="0.3">
      <c r="A14" s="179" t="s">
        <v>82</v>
      </c>
      <c r="B14" s="180">
        <v>10</v>
      </c>
      <c r="C14" s="181">
        <v>17</v>
      </c>
      <c r="D14" s="176">
        <v>10</v>
      </c>
      <c r="E14" s="173">
        <f t="shared" si="0"/>
        <v>58.8</v>
      </c>
      <c r="F14" s="182">
        <v>0</v>
      </c>
      <c r="G14" s="182">
        <v>1</v>
      </c>
      <c r="H14" s="173" t="str">
        <f t="shared" si="1"/>
        <v/>
      </c>
      <c r="I14" s="176">
        <v>0</v>
      </c>
      <c r="J14" s="176">
        <v>0</v>
      </c>
      <c r="K14" s="173" t="str">
        <f t="shared" si="2"/>
        <v/>
      </c>
      <c r="L14" s="182">
        <v>0</v>
      </c>
      <c r="M14" s="174">
        <v>0</v>
      </c>
      <c r="N14" s="173" t="str">
        <f t="shared" si="3"/>
        <v/>
      </c>
      <c r="O14" s="181">
        <v>11</v>
      </c>
      <c r="P14" s="182">
        <v>6</v>
      </c>
      <c r="Q14" s="173">
        <f t="shared" si="4"/>
        <v>54.5</v>
      </c>
      <c r="R14" s="182">
        <v>5</v>
      </c>
      <c r="S14" s="176">
        <v>15</v>
      </c>
      <c r="T14" s="183">
        <v>5</v>
      </c>
      <c r="U14" s="173">
        <f t="shared" si="5"/>
        <v>33.299999999999997</v>
      </c>
      <c r="V14" s="176">
        <v>14</v>
      </c>
      <c r="W14" s="176">
        <v>5</v>
      </c>
      <c r="X14" s="177">
        <f t="shared" si="6"/>
        <v>35.700000000000003</v>
      </c>
    </row>
    <row r="15" spans="1:24" s="184" customFormat="1" ht="16.5" customHeight="1" x14ac:dyDescent="0.3">
      <c r="A15" s="179" t="s">
        <v>83</v>
      </c>
      <c r="B15" s="180">
        <v>27</v>
      </c>
      <c r="C15" s="181">
        <v>34</v>
      </c>
      <c r="D15" s="176">
        <v>27</v>
      </c>
      <c r="E15" s="173">
        <f t="shared" si="0"/>
        <v>79.400000000000006</v>
      </c>
      <c r="F15" s="182">
        <v>2</v>
      </c>
      <c r="G15" s="182">
        <v>3</v>
      </c>
      <c r="H15" s="173">
        <f t="shared" si="1"/>
        <v>150</v>
      </c>
      <c r="I15" s="176">
        <v>1</v>
      </c>
      <c r="J15" s="176">
        <v>1</v>
      </c>
      <c r="K15" s="173">
        <f t="shared" si="2"/>
        <v>100</v>
      </c>
      <c r="L15" s="182">
        <v>0</v>
      </c>
      <c r="M15" s="174">
        <v>0</v>
      </c>
      <c r="N15" s="173" t="str">
        <f t="shared" si="3"/>
        <v/>
      </c>
      <c r="O15" s="181">
        <v>24</v>
      </c>
      <c r="P15" s="182">
        <v>10</v>
      </c>
      <c r="Q15" s="173">
        <f t="shared" si="4"/>
        <v>41.7</v>
      </c>
      <c r="R15" s="182">
        <v>22</v>
      </c>
      <c r="S15" s="176">
        <v>31</v>
      </c>
      <c r="T15" s="183">
        <v>22</v>
      </c>
      <c r="U15" s="173">
        <f t="shared" si="5"/>
        <v>71</v>
      </c>
      <c r="V15" s="176">
        <v>28</v>
      </c>
      <c r="W15" s="176">
        <v>19</v>
      </c>
      <c r="X15" s="177">
        <f t="shared" si="6"/>
        <v>67.900000000000006</v>
      </c>
    </row>
    <row r="16" spans="1:24" s="184" customFormat="1" ht="16.5" customHeight="1" x14ac:dyDescent="0.3">
      <c r="A16" s="179" t="s">
        <v>84</v>
      </c>
      <c r="B16" s="180">
        <v>17</v>
      </c>
      <c r="C16" s="181">
        <v>24</v>
      </c>
      <c r="D16" s="176">
        <v>17</v>
      </c>
      <c r="E16" s="173">
        <f t="shared" si="0"/>
        <v>70.8</v>
      </c>
      <c r="F16" s="182">
        <v>0</v>
      </c>
      <c r="G16" s="182">
        <v>0</v>
      </c>
      <c r="H16" s="173" t="str">
        <f t="shared" si="1"/>
        <v/>
      </c>
      <c r="I16" s="176">
        <v>1</v>
      </c>
      <c r="J16" s="176">
        <v>2</v>
      </c>
      <c r="K16" s="173">
        <f t="shared" si="2"/>
        <v>200</v>
      </c>
      <c r="L16" s="182">
        <v>0</v>
      </c>
      <c r="M16" s="174">
        <v>0</v>
      </c>
      <c r="N16" s="173" t="str">
        <f t="shared" si="3"/>
        <v/>
      </c>
      <c r="O16" s="181">
        <v>15</v>
      </c>
      <c r="P16" s="182">
        <v>9</v>
      </c>
      <c r="Q16" s="173">
        <f t="shared" si="4"/>
        <v>60</v>
      </c>
      <c r="R16" s="182">
        <v>14</v>
      </c>
      <c r="S16" s="176">
        <v>22</v>
      </c>
      <c r="T16" s="183">
        <v>14</v>
      </c>
      <c r="U16" s="173">
        <f t="shared" si="5"/>
        <v>63.6</v>
      </c>
      <c r="V16" s="176">
        <v>22</v>
      </c>
      <c r="W16" s="176">
        <v>14</v>
      </c>
      <c r="X16" s="177">
        <f t="shared" si="6"/>
        <v>63.6</v>
      </c>
    </row>
    <row r="17" spans="1:24" s="184" customFormat="1" ht="16.5" customHeight="1" x14ac:dyDescent="0.3">
      <c r="A17" s="179" t="s">
        <v>85</v>
      </c>
      <c r="B17" s="180">
        <v>16</v>
      </c>
      <c r="C17" s="181">
        <v>14</v>
      </c>
      <c r="D17" s="176">
        <v>16</v>
      </c>
      <c r="E17" s="173">
        <f t="shared" si="0"/>
        <v>114.3</v>
      </c>
      <c r="F17" s="182">
        <v>2</v>
      </c>
      <c r="G17" s="182">
        <v>1</v>
      </c>
      <c r="H17" s="173">
        <f t="shared" si="1"/>
        <v>50</v>
      </c>
      <c r="I17" s="176">
        <v>1</v>
      </c>
      <c r="J17" s="176">
        <v>1</v>
      </c>
      <c r="K17" s="173">
        <f t="shared" si="2"/>
        <v>100</v>
      </c>
      <c r="L17" s="182">
        <v>0</v>
      </c>
      <c r="M17" s="174">
        <v>0</v>
      </c>
      <c r="N17" s="173" t="str">
        <f t="shared" si="3"/>
        <v/>
      </c>
      <c r="O17" s="181">
        <v>13</v>
      </c>
      <c r="P17" s="182">
        <v>14</v>
      </c>
      <c r="Q17" s="173">
        <f t="shared" si="4"/>
        <v>107.7</v>
      </c>
      <c r="R17" s="182">
        <v>14</v>
      </c>
      <c r="S17" s="176">
        <v>11</v>
      </c>
      <c r="T17" s="183">
        <v>14</v>
      </c>
      <c r="U17" s="173">
        <f t="shared" si="5"/>
        <v>127.3</v>
      </c>
      <c r="V17" s="176">
        <v>10</v>
      </c>
      <c r="W17" s="176">
        <v>13</v>
      </c>
      <c r="X17" s="177">
        <f t="shared" si="6"/>
        <v>130</v>
      </c>
    </row>
    <row r="18" spans="1:24" s="184" customFormat="1" ht="16.5" customHeight="1" x14ac:dyDescent="0.3">
      <c r="A18" s="179" t="s">
        <v>86</v>
      </c>
      <c r="B18" s="180">
        <v>15</v>
      </c>
      <c r="C18" s="181">
        <v>20</v>
      </c>
      <c r="D18" s="176">
        <v>15</v>
      </c>
      <c r="E18" s="173">
        <f t="shared" si="0"/>
        <v>75</v>
      </c>
      <c r="F18" s="182">
        <v>2</v>
      </c>
      <c r="G18" s="182">
        <v>1</v>
      </c>
      <c r="H18" s="173">
        <f t="shared" si="1"/>
        <v>50</v>
      </c>
      <c r="I18" s="176">
        <v>3</v>
      </c>
      <c r="J18" s="176">
        <v>0</v>
      </c>
      <c r="K18" s="173">
        <f t="shared" si="2"/>
        <v>0</v>
      </c>
      <c r="L18" s="182">
        <v>0</v>
      </c>
      <c r="M18" s="174">
        <v>0</v>
      </c>
      <c r="N18" s="173" t="str">
        <f t="shared" si="3"/>
        <v/>
      </c>
      <c r="O18" s="181">
        <v>11</v>
      </c>
      <c r="P18" s="182">
        <v>13</v>
      </c>
      <c r="Q18" s="173">
        <f t="shared" si="4"/>
        <v>118.2</v>
      </c>
      <c r="R18" s="182">
        <v>11</v>
      </c>
      <c r="S18" s="176">
        <v>17</v>
      </c>
      <c r="T18" s="183">
        <v>11</v>
      </c>
      <c r="U18" s="173">
        <f t="shared" si="5"/>
        <v>64.7</v>
      </c>
      <c r="V18" s="176">
        <v>14</v>
      </c>
      <c r="W18" s="176">
        <v>11</v>
      </c>
      <c r="X18" s="177">
        <f t="shared" si="6"/>
        <v>78.599999999999994</v>
      </c>
    </row>
    <row r="19" spans="1:24" s="184" customFormat="1" ht="16.5" customHeight="1" x14ac:dyDescent="0.3">
      <c r="A19" s="179" t="s">
        <v>87</v>
      </c>
      <c r="B19" s="180">
        <v>31</v>
      </c>
      <c r="C19" s="181">
        <v>32</v>
      </c>
      <c r="D19" s="176">
        <v>31</v>
      </c>
      <c r="E19" s="173">
        <f t="shared" si="0"/>
        <v>96.9</v>
      </c>
      <c r="F19" s="182">
        <v>2</v>
      </c>
      <c r="G19" s="182">
        <v>0</v>
      </c>
      <c r="H19" s="173">
        <f t="shared" si="1"/>
        <v>0</v>
      </c>
      <c r="I19" s="176">
        <v>3</v>
      </c>
      <c r="J19" s="176">
        <v>0</v>
      </c>
      <c r="K19" s="173">
        <f t="shared" si="2"/>
        <v>0</v>
      </c>
      <c r="L19" s="182">
        <v>1</v>
      </c>
      <c r="M19" s="174">
        <v>0</v>
      </c>
      <c r="N19" s="173">
        <f t="shared" si="3"/>
        <v>0</v>
      </c>
      <c r="O19" s="181">
        <v>15</v>
      </c>
      <c r="P19" s="182">
        <v>13</v>
      </c>
      <c r="Q19" s="173">
        <f t="shared" si="4"/>
        <v>86.7</v>
      </c>
      <c r="R19" s="182">
        <v>27</v>
      </c>
      <c r="S19" s="176">
        <v>27</v>
      </c>
      <c r="T19" s="183">
        <v>27</v>
      </c>
      <c r="U19" s="173">
        <f t="shared" si="5"/>
        <v>100</v>
      </c>
      <c r="V19" s="176">
        <v>25</v>
      </c>
      <c r="W19" s="176">
        <v>26</v>
      </c>
      <c r="X19" s="177">
        <f t="shared" si="6"/>
        <v>104</v>
      </c>
    </row>
    <row r="20" spans="1:24" s="184" customFormat="1" ht="16.5" customHeight="1" x14ac:dyDescent="0.3">
      <c r="A20" s="179" t="s">
        <v>88</v>
      </c>
      <c r="B20" s="180">
        <v>18</v>
      </c>
      <c r="C20" s="181">
        <v>42</v>
      </c>
      <c r="D20" s="176">
        <v>18</v>
      </c>
      <c r="E20" s="173">
        <f t="shared" si="0"/>
        <v>42.9</v>
      </c>
      <c r="F20" s="182">
        <v>3</v>
      </c>
      <c r="G20" s="182">
        <v>1</v>
      </c>
      <c r="H20" s="173">
        <f t="shared" si="1"/>
        <v>33.299999999999997</v>
      </c>
      <c r="I20" s="176">
        <v>0</v>
      </c>
      <c r="J20" s="176">
        <v>1</v>
      </c>
      <c r="K20" s="173" t="str">
        <f t="shared" si="2"/>
        <v/>
      </c>
      <c r="L20" s="182">
        <v>0</v>
      </c>
      <c r="M20" s="174">
        <v>0</v>
      </c>
      <c r="N20" s="173" t="str">
        <f t="shared" si="3"/>
        <v/>
      </c>
      <c r="O20" s="181">
        <v>26</v>
      </c>
      <c r="P20" s="182">
        <v>12</v>
      </c>
      <c r="Q20" s="173">
        <f t="shared" si="4"/>
        <v>46.2</v>
      </c>
      <c r="R20" s="182">
        <v>13</v>
      </c>
      <c r="S20" s="176">
        <v>36</v>
      </c>
      <c r="T20" s="183">
        <v>13</v>
      </c>
      <c r="U20" s="173">
        <f t="shared" si="5"/>
        <v>36.1</v>
      </c>
      <c r="V20" s="176">
        <v>27</v>
      </c>
      <c r="W20" s="176">
        <v>11</v>
      </c>
      <c r="X20" s="177">
        <f t="shared" si="6"/>
        <v>40.700000000000003</v>
      </c>
    </row>
    <row r="21" spans="1:24" s="184" customFormat="1" ht="16.5" customHeight="1" x14ac:dyDescent="0.3">
      <c r="A21" s="179" t="s">
        <v>89</v>
      </c>
      <c r="B21" s="180">
        <v>18</v>
      </c>
      <c r="C21" s="181">
        <v>20</v>
      </c>
      <c r="D21" s="176">
        <v>18</v>
      </c>
      <c r="E21" s="173">
        <f t="shared" si="0"/>
        <v>90</v>
      </c>
      <c r="F21" s="182">
        <v>0</v>
      </c>
      <c r="G21" s="182">
        <v>3</v>
      </c>
      <c r="H21" s="173" t="str">
        <f t="shared" si="1"/>
        <v/>
      </c>
      <c r="I21" s="176">
        <v>1</v>
      </c>
      <c r="J21" s="176">
        <v>0</v>
      </c>
      <c r="K21" s="173">
        <f t="shared" si="2"/>
        <v>0</v>
      </c>
      <c r="L21" s="182">
        <v>0</v>
      </c>
      <c r="M21" s="174">
        <v>0</v>
      </c>
      <c r="N21" s="173" t="str">
        <f t="shared" si="3"/>
        <v/>
      </c>
      <c r="O21" s="181">
        <v>19</v>
      </c>
      <c r="P21" s="182">
        <v>15</v>
      </c>
      <c r="Q21" s="173">
        <f t="shared" si="4"/>
        <v>78.900000000000006</v>
      </c>
      <c r="R21" s="182">
        <v>11</v>
      </c>
      <c r="S21" s="176">
        <v>19</v>
      </c>
      <c r="T21" s="183">
        <v>11</v>
      </c>
      <c r="U21" s="173">
        <f t="shared" si="5"/>
        <v>57.9</v>
      </c>
      <c r="V21" s="176">
        <v>19</v>
      </c>
      <c r="W21" s="176">
        <v>10</v>
      </c>
      <c r="X21" s="177">
        <f t="shared" si="6"/>
        <v>52.6</v>
      </c>
    </row>
    <row r="22" spans="1:24" ht="16.5" customHeight="1" x14ac:dyDescent="0.3">
      <c r="A22" s="54" t="s">
        <v>90</v>
      </c>
      <c r="B22" s="92">
        <v>17</v>
      </c>
      <c r="C22" s="171">
        <v>22</v>
      </c>
      <c r="D22" s="172">
        <v>17</v>
      </c>
      <c r="E22" s="173">
        <f t="shared" si="0"/>
        <v>77.3</v>
      </c>
      <c r="F22" s="174">
        <v>0</v>
      </c>
      <c r="G22" s="174">
        <v>1</v>
      </c>
      <c r="H22" s="173" t="str">
        <f t="shared" si="1"/>
        <v/>
      </c>
      <c r="I22" s="172">
        <v>0</v>
      </c>
      <c r="J22" s="172">
        <v>0</v>
      </c>
      <c r="K22" s="173" t="str">
        <f t="shared" si="2"/>
        <v/>
      </c>
      <c r="L22" s="174">
        <v>0</v>
      </c>
      <c r="M22" s="174">
        <v>0</v>
      </c>
      <c r="N22" s="173" t="str">
        <f t="shared" si="3"/>
        <v/>
      </c>
      <c r="O22" s="171">
        <v>14</v>
      </c>
      <c r="P22" s="174">
        <v>10</v>
      </c>
      <c r="Q22" s="173">
        <f t="shared" si="4"/>
        <v>71.400000000000006</v>
      </c>
      <c r="R22" s="174">
        <v>12</v>
      </c>
      <c r="S22" s="172">
        <v>19</v>
      </c>
      <c r="T22" s="175">
        <v>12</v>
      </c>
      <c r="U22" s="173">
        <f t="shared" si="5"/>
        <v>63.2</v>
      </c>
      <c r="V22" s="172">
        <v>18</v>
      </c>
      <c r="W22" s="176">
        <v>12</v>
      </c>
      <c r="X22" s="177">
        <f t="shared" si="6"/>
        <v>66.7</v>
      </c>
    </row>
    <row r="23" spans="1:24" ht="16.5" customHeight="1" x14ac:dyDescent="0.3">
      <c r="A23" s="54" t="s">
        <v>91</v>
      </c>
      <c r="B23" s="92">
        <v>17</v>
      </c>
      <c r="C23" s="171">
        <v>18</v>
      </c>
      <c r="D23" s="172">
        <v>17</v>
      </c>
      <c r="E23" s="173">
        <f t="shared" si="0"/>
        <v>94.4</v>
      </c>
      <c r="F23" s="174">
        <v>0</v>
      </c>
      <c r="G23" s="174">
        <v>0</v>
      </c>
      <c r="H23" s="173" t="str">
        <f t="shared" si="1"/>
        <v/>
      </c>
      <c r="I23" s="172">
        <v>2</v>
      </c>
      <c r="J23" s="172">
        <v>0</v>
      </c>
      <c r="K23" s="173">
        <f t="shared" si="2"/>
        <v>0</v>
      </c>
      <c r="L23" s="174">
        <v>1</v>
      </c>
      <c r="M23" s="174">
        <v>0</v>
      </c>
      <c r="N23" s="173">
        <f t="shared" si="3"/>
        <v>0</v>
      </c>
      <c r="O23" s="171">
        <v>11</v>
      </c>
      <c r="P23" s="174">
        <v>8</v>
      </c>
      <c r="Q23" s="173">
        <f t="shared" si="4"/>
        <v>72.7</v>
      </c>
      <c r="R23" s="174">
        <v>16</v>
      </c>
      <c r="S23" s="172">
        <v>18</v>
      </c>
      <c r="T23" s="175">
        <v>16</v>
      </c>
      <c r="U23" s="173">
        <f t="shared" si="5"/>
        <v>88.9</v>
      </c>
      <c r="V23" s="172">
        <v>15</v>
      </c>
      <c r="W23" s="176">
        <v>16</v>
      </c>
      <c r="X23" s="177">
        <f t="shared" si="6"/>
        <v>106.7</v>
      </c>
    </row>
    <row r="24" spans="1:24" ht="16.5" customHeight="1" x14ac:dyDescent="0.3">
      <c r="A24" s="54" t="s">
        <v>92</v>
      </c>
      <c r="B24" s="92">
        <v>17</v>
      </c>
      <c r="C24" s="171">
        <v>22</v>
      </c>
      <c r="D24" s="172">
        <v>15</v>
      </c>
      <c r="E24" s="173">
        <f t="shared" si="0"/>
        <v>68.2</v>
      </c>
      <c r="F24" s="174">
        <v>0</v>
      </c>
      <c r="G24" s="174">
        <v>2</v>
      </c>
      <c r="H24" s="173" t="str">
        <f t="shared" si="1"/>
        <v/>
      </c>
      <c r="I24" s="172">
        <v>0</v>
      </c>
      <c r="J24" s="172">
        <v>1</v>
      </c>
      <c r="K24" s="173" t="str">
        <f t="shared" si="2"/>
        <v/>
      </c>
      <c r="L24" s="174">
        <v>0</v>
      </c>
      <c r="M24" s="174">
        <v>0</v>
      </c>
      <c r="N24" s="173" t="str">
        <f t="shared" si="3"/>
        <v/>
      </c>
      <c r="O24" s="171">
        <v>17</v>
      </c>
      <c r="P24" s="174">
        <v>11</v>
      </c>
      <c r="Q24" s="173">
        <f t="shared" si="4"/>
        <v>64.7</v>
      </c>
      <c r="R24" s="174">
        <v>12</v>
      </c>
      <c r="S24" s="172">
        <v>21</v>
      </c>
      <c r="T24" s="175">
        <v>11</v>
      </c>
      <c r="U24" s="173">
        <f t="shared" si="5"/>
        <v>52.4</v>
      </c>
      <c r="V24" s="172">
        <v>20</v>
      </c>
      <c r="W24" s="176">
        <v>11</v>
      </c>
      <c r="X24" s="177">
        <f t="shared" si="6"/>
        <v>55</v>
      </c>
    </row>
    <row r="25" spans="1:24" ht="16.5" customHeight="1" x14ac:dyDescent="0.3">
      <c r="A25" s="54" t="s">
        <v>93</v>
      </c>
      <c r="B25" s="92">
        <v>23</v>
      </c>
      <c r="C25" s="171">
        <v>30</v>
      </c>
      <c r="D25" s="172">
        <v>23</v>
      </c>
      <c r="E25" s="173">
        <f t="shared" si="0"/>
        <v>76.7</v>
      </c>
      <c r="F25" s="174">
        <v>3</v>
      </c>
      <c r="G25" s="174">
        <v>1</v>
      </c>
      <c r="H25" s="173">
        <f t="shared" si="1"/>
        <v>33.299999999999997</v>
      </c>
      <c r="I25" s="172">
        <v>0</v>
      </c>
      <c r="J25" s="172">
        <v>0</v>
      </c>
      <c r="K25" s="173" t="str">
        <f t="shared" si="2"/>
        <v/>
      </c>
      <c r="L25" s="174">
        <v>0</v>
      </c>
      <c r="M25" s="174">
        <v>0</v>
      </c>
      <c r="N25" s="173" t="str">
        <f t="shared" si="3"/>
        <v/>
      </c>
      <c r="O25" s="171">
        <v>29</v>
      </c>
      <c r="P25" s="174">
        <v>23</v>
      </c>
      <c r="Q25" s="173">
        <f t="shared" si="4"/>
        <v>79.3</v>
      </c>
      <c r="R25" s="174">
        <v>20</v>
      </c>
      <c r="S25" s="172">
        <v>23</v>
      </c>
      <c r="T25" s="175">
        <v>20</v>
      </c>
      <c r="U25" s="173">
        <f t="shared" si="5"/>
        <v>87</v>
      </c>
      <c r="V25" s="172">
        <v>21</v>
      </c>
      <c r="W25" s="176">
        <v>19</v>
      </c>
      <c r="X25" s="177">
        <f t="shared" si="6"/>
        <v>90.5</v>
      </c>
    </row>
    <row r="26" spans="1:24" ht="16.5" customHeight="1" x14ac:dyDescent="0.3">
      <c r="A26" s="54" t="s">
        <v>94</v>
      </c>
      <c r="B26" s="92">
        <v>32</v>
      </c>
      <c r="C26" s="171">
        <v>32</v>
      </c>
      <c r="D26" s="172">
        <v>32</v>
      </c>
      <c r="E26" s="173">
        <f t="shared" si="0"/>
        <v>100</v>
      </c>
      <c r="F26" s="174">
        <v>6</v>
      </c>
      <c r="G26" s="174">
        <v>5</v>
      </c>
      <c r="H26" s="173">
        <f t="shared" si="1"/>
        <v>83.3</v>
      </c>
      <c r="I26" s="172">
        <v>2</v>
      </c>
      <c r="J26" s="172">
        <v>4</v>
      </c>
      <c r="K26" s="173">
        <f t="shared" si="2"/>
        <v>200</v>
      </c>
      <c r="L26" s="174">
        <v>0</v>
      </c>
      <c r="M26" s="174">
        <v>0</v>
      </c>
      <c r="N26" s="173" t="str">
        <f t="shared" si="3"/>
        <v/>
      </c>
      <c r="O26" s="171">
        <v>31</v>
      </c>
      <c r="P26" s="174">
        <v>31</v>
      </c>
      <c r="Q26" s="173">
        <f t="shared" si="4"/>
        <v>100</v>
      </c>
      <c r="R26" s="174">
        <v>25</v>
      </c>
      <c r="S26" s="172">
        <v>26</v>
      </c>
      <c r="T26" s="175">
        <v>25</v>
      </c>
      <c r="U26" s="173">
        <f t="shared" si="5"/>
        <v>96.2</v>
      </c>
      <c r="V26" s="172">
        <v>21</v>
      </c>
      <c r="W26" s="176">
        <v>24</v>
      </c>
      <c r="X26" s="177">
        <f t="shared" si="6"/>
        <v>114.3</v>
      </c>
    </row>
    <row r="27" spans="1:24" ht="16.5" customHeight="1" x14ac:dyDescent="0.3">
      <c r="A27" s="54" t="s">
        <v>95</v>
      </c>
      <c r="B27" s="92">
        <v>22</v>
      </c>
      <c r="C27" s="171">
        <v>25</v>
      </c>
      <c r="D27" s="172">
        <v>21</v>
      </c>
      <c r="E27" s="173">
        <f t="shared" si="0"/>
        <v>84</v>
      </c>
      <c r="F27" s="174">
        <v>0</v>
      </c>
      <c r="G27" s="174">
        <v>1</v>
      </c>
      <c r="H27" s="173" t="str">
        <f t="shared" si="1"/>
        <v/>
      </c>
      <c r="I27" s="172">
        <v>0</v>
      </c>
      <c r="J27" s="172">
        <v>0</v>
      </c>
      <c r="K27" s="173" t="str">
        <f t="shared" si="2"/>
        <v/>
      </c>
      <c r="L27" s="174">
        <v>0</v>
      </c>
      <c r="M27" s="174">
        <v>0</v>
      </c>
      <c r="N27" s="173" t="str">
        <f t="shared" si="3"/>
        <v/>
      </c>
      <c r="O27" s="171">
        <v>21</v>
      </c>
      <c r="P27" s="174">
        <v>17</v>
      </c>
      <c r="Q27" s="173">
        <f t="shared" si="4"/>
        <v>81</v>
      </c>
      <c r="R27" s="174">
        <v>16</v>
      </c>
      <c r="S27" s="172">
        <v>23</v>
      </c>
      <c r="T27" s="175">
        <v>15</v>
      </c>
      <c r="U27" s="173">
        <f t="shared" si="5"/>
        <v>65.2</v>
      </c>
      <c r="V27" s="172">
        <v>21</v>
      </c>
      <c r="W27" s="176">
        <v>14</v>
      </c>
      <c r="X27" s="177">
        <f t="shared" si="6"/>
        <v>66.7</v>
      </c>
    </row>
    <row r="28" spans="1:24" ht="16.5" customHeight="1" x14ac:dyDescent="0.3">
      <c r="A28" s="54" t="s">
        <v>96</v>
      </c>
      <c r="B28" s="92">
        <v>66</v>
      </c>
      <c r="C28" s="171">
        <v>90</v>
      </c>
      <c r="D28" s="172">
        <v>66</v>
      </c>
      <c r="E28" s="173">
        <f t="shared" si="0"/>
        <v>73.3</v>
      </c>
      <c r="F28" s="174">
        <v>9</v>
      </c>
      <c r="G28" s="174">
        <v>10</v>
      </c>
      <c r="H28" s="173">
        <f t="shared" si="1"/>
        <v>111.1</v>
      </c>
      <c r="I28" s="172">
        <v>2</v>
      </c>
      <c r="J28" s="172">
        <v>1</v>
      </c>
      <c r="K28" s="173">
        <f t="shared" si="2"/>
        <v>50</v>
      </c>
      <c r="L28" s="174">
        <v>0</v>
      </c>
      <c r="M28" s="174">
        <v>0</v>
      </c>
      <c r="N28" s="173" t="str">
        <f t="shared" si="3"/>
        <v/>
      </c>
      <c r="O28" s="171">
        <v>54</v>
      </c>
      <c r="P28" s="174">
        <v>37</v>
      </c>
      <c r="Q28" s="173">
        <f t="shared" si="4"/>
        <v>68.5</v>
      </c>
      <c r="R28" s="174">
        <v>47</v>
      </c>
      <c r="S28" s="172">
        <v>71</v>
      </c>
      <c r="T28" s="175">
        <v>47</v>
      </c>
      <c r="U28" s="173">
        <f t="shared" si="5"/>
        <v>66.2</v>
      </c>
      <c r="V28" s="172">
        <v>60</v>
      </c>
      <c r="W28" s="176">
        <v>45</v>
      </c>
      <c r="X28" s="177">
        <f t="shared" si="6"/>
        <v>75</v>
      </c>
    </row>
    <row r="29" spans="1:24" ht="42" customHeight="1" x14ac:dyDescent="0.3">
      <c r="B29" s="315" t="s">
        <v>102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86"/>
      <c r="P29" s="186"/>
      <c r="Q29" s="186"/>
      <c r="R29" s="186"/>
      <c r="S29" s="186"/>
      <c r="T29" s="186"/>
      <c r="U29" s="186"/>
      <c r="V29" s="186"/>
      <c r="W29" s="186"/>
      <c r="X29" s="186"/>
    </row>
    <row r="30" spans="1:24" x14ac:dyDescent="0.3">
      <c r="A30" s="316"/>
      <c r="B30" s="316"/>
      <c r="C30" s="316"/>
      <c r="D30" s="316"/>
      <c r="E30" s="316"/>
      <c r="F30" s="316"/>
      <c r="G30" s="316"/>
      <c r="H30" s="316"/>
      <c r="I30" s="316"/>
      <c r="J30" s="316"/>
      <c r="K30" s="316"/>
    </row>
    <row r="31" spans="1:24" x14ac:dyDescent="0.3">
      <c r="A31" s="317"/>
      <c r="B31" s="317"/>
      <c r="C31" s="317"/>
      <c r="D31" s="317"/>
      <c r="E31" s="317"/>
      <c r="F31" s="317"/>
      <c r="G31" s="317"/>
      <c r="H31" s="317"/>
      <c r="I31" s="317"/>
      <c r="J31" s="317"/>
      <c r="K31" s="317"/>
    </row>
  </sheetData>
  <mergeCells count="14">
    <mergeCell ref="B29:N29"/>
    <mergeCell ref="A30:K30"/>
    <mergeCell ref="A31:K31"/>
    <mergeCell ref="I3:K5"/>
    <mergeCell ref="L3:N5"/>
    <mergeCell ref="A3:A6"/>
    <mergeCell ref="B1:N1"/>
    <mergeCell ref="B3:B5"/>
    <mergeCell ref="C3:E5"/>
    <mergeCell ref="F3:H5"/>
    <mergeCell ref="V3:X5"/>
    <mergeCell ref="O3:Q5"/>
    <mergeCell ref="R3:R5"/>
    <mergeCell ref="S3:U5"/>
  </mergeCells>
  <phoneticPr fontId="0" type="noConversion"/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"/>
  <sheetViews>
    <sheetView view="pageBreakPreview" zoomScale="90" zoomScaleNormal="70" zoomScaleSheetLayoutView="90" workbookViewId="0">
      <selection activeCell="D7" sqref="D7:E7"/>
    </sheetView>
  </sheetViews>
  <sheetFormatPr defaultColWidth="8" defaultRowHeight="13.2" x14ac:dyDescent="0.25"/>
  <cols>
    <col min="1" max="1" width="60" style="2" customWidth="1"/>
    <col min="2" max="2" width="22" style="2" customWidth="1"/>
    <col min="3" max="3" width="21.5546875" style="2" customWidth="1"/>
    <col min="4" max="4" width="13.6640625" style="2" customWidth="1"/>
    <col min="5" max="5" width="15.5546875" style="2" customWidth="1"/>
    <col min="6" max="16384" width="8" style="2"/>
  </cols>
  <sheetData>
    <row r="1" spans="1:9" ht="52.5" customHeight="1" x14ac:dyDescent="0.25">
      <c r="A1" s="253" t="s">
        <v>71</v>
      </c>
      <c r="B1" s="253"/>
      <c r="C1" s="253"/>
      <c r="D1" s="253"/>
      <c r="E1" s="253"/>
    </row>
    <row r="2" spans="1:9" ht="29.25" customHeight="1" x14ac:dyDescent="0.25">
      <c r="A2" s="321" t="s">
        <v>24</v>
      </c>
      <c r="B2" s="321"/>
      <c r="C2" s="321"/>
      <c r="D2" s="321"/>
      <c r="E2" s="321"/>
    </row>
    <row r="3" spans="1:9" s="3" customFormat="1" ht="23.25" customHeight="1" x14ac:dyDescent="0.3">
      <c r="A3" s="258" t="s">
        <v>0</v>
      </c>
      <c r="B3" s="254" t="s">
        <v>112</v>
      </c>
      <c r="C3" s="254" t="s">
        <v>113</v>
      </c>
      <c r="D3" s="290" t="s">
        <v>1</v>
      </c>
      <c r="E3" s="291"/>
    </row>
    <row r="4" spans="1:9" s="3" customFormat="1" ht="27.6" x14ac:dyDescent="0.3">
      <c r="A4" s="259"/>
      <c r="B4" s="255"/>
      <c r="C4" s="255"/>
      <c r="D4" s="4" t="s">
        <v>2</v>
      </c>
      <c r="E4" s="5" t="s">
        <v>50</v>
      </c>
    </row>
    <row r="5" spans="1:9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 x14ac:dyDescent="0.3">
      <c r="A6" s="9" t="s">
        <v>105</v>
      </c>
      <c r="B6" s="188" t="s">
        <v>46</v>
      </c>
      <c r="C6" s="132">
        <v>63</v>
      </c>
      <c r="D6" s="23" t="s">
        <v>47</v>
      </c>
      <c r="E6" s="144" t="s">
        <v>47</v>
      </c>
      <c r="I6" s="11"/>
    </row>
    <row r="7" spans="1:9" s="3" customFormat="1" ht="32.25" customHeight="1" x14ac:dyDescent="0.3">
      <c r="A7" s="9" t="s">
        <v>61</v>
      </c>
      <c r="B7" s="132">
        <v>120</v>
      </c>
      <c r="C7" s="132">
        <v>62</v>
      </c>
      <c r="D7" s="23">
        <f t="shared" ref="D7" si="0">IF(B7=0,"",ROUND(C7/B7*100,1))</f>
        <v>51.7</v>
      </c>
      <c r="E7" s="126">
        <f t="shared" ref="E7" si="1">C7-B7</f>
        <v>-58</v>
      </c>
      <c r="I7" s="11"/>
    </row>
    <row r="8" spans="1:9" s="3" customFormat="1" ht="31.5" customHeight="1" x14ac:dyDescent="0.3">
      <c r="A8" s="12" t="s">
        <v>62</v>
      </c>
      <c r="B8" s="132">
        <v>16</v>
      </c>
      <c r="C8" s="132">
        <v>3</v>
      </c>
      <c r="D8" s="23">
        <f t="shared" ref="D8:D11" si="2">IF(B8=0,"",ROUND(C8/B8*100,1))</f>
        <v>18.8</v>
      </c>
      <c r="E8" s="126">
        <f t="shared" ref="E8:E11" si="3">C8-B8</f>
        <v>-13</v>
      </c>
      <c r="I8" s="11"/>
    </row>
    <row r="9" spans="1:9" s="3" customFormat="1" ht="41.25" customHeight="1" x14ac:dyDescent="0.3">
      <c r="A9" s="13" t="s">
        <v>40</v>
      </c>
      <c r="B9" s="132">
        <v>5</v>
      </c>
      <c r="C9" s="132">
        <v>2</v>
      </c>
      <c r="D9" s="23">
        <f t="shared" si="2"/>
        <v>40</v>
      </c>
      <c r="E9" s="126">
        <f t="shared" si="3"/>
        <v>-3</v>
      </c>
      <c r="I9" s="11"/>
    </row>
    <row r="10" spans="1:9" s="3" customFormat="1" ht="48.75" customHeight="1" x14ac:dyDescent="0.3">
      <c r="A10" s="13" t="s">
        <v>41</v>
      </c>
      <c r="B10" s="132">
        <v>0</v>
      </c>
      <c r="C10" s="132">
        <v>1</v>
      </c>
      <c r="D10" s="23" t="str">
        <f t="shared" si="2"/>
        <v/>
      </c>
      <c r="E10" s="126">
        <f t="shared" si="3"/>
        <v>1</v>
      </c>
      <c r="I10" s="11"/>
    </row>
    <row r="11" spans="1:9" s="3" customFormat="1" ht="54.75" customHeight="1" x14ac:dyDescent="0.3">
      <c r="A11" s="13" t="s">
        <v>55</v>
      </c>
      <c r="B11" s="133">
        <v>76</v>
      </c>
      <c r="C11" s="133">
        <v>35</v>
      </c>
      <c r="D11" s="23">
        <f t="shared" si="2"/>
        <v>46.1</v>
      </c>
      <c r="E11" s="126">
        <f t="shared" si="3"/>
        <v>-41</v>
      </c>
      <c r="I11" s="11"/>
    </row>
    <row r="12" spans="1:9" s="3" customFormat="1" ht="12.75" customHeight="1" x14ac:dyDescent="0.3">
      <c r="A12" s="260" t="s">
        <v>5</v>
      </c>
      <c r="B12" s="261"/>
      <c r="C12" s="261"/>
      <c r="D12" s="261"/>
      <c r="E12" s="261"/>
      <c r="I12" s="11"/>
    </row>
    <row r="13" spans="1:9" s="3" customFormat="1" ht="18" customHeight="1" x14ac:dyDescent="0.3">
      <c r="A13" s="262"/>
      <c r="B13" s="263"/>
      <c r="C13" s="263"/>
      <c r="D13" s="263"/>
      <c r="E13" s="263"/>
      <c r="I13" s="11"/>
    </row>
    <row r="14" spans="1:9" s="3" customFormat="1" ht="20.25" customHeight="1" x14ac:dyDescent="0.3">
      <c r="A14" s="258" t="s">
        <v>0</v>
      </c>
      <c r="B14" s="265" t="s">
        <v>115</v>
      </c>
      <c r="C14" s="265" t="s">
        <v>116</v>
      </c>
      <c r="D14" s="290" t="s">
        <v>1</v>
      </c>
      <c r="E14" s="291"/>
      <c r="I14" s="11"/>
    </row>
    <row r="15" spans="1:9" ht="29.25" customHeight="1" x14ac:dyDescent="0.25">
      <c r="A15" s="259"/>
      <c r="B15" s="265"/>
      <c r="C15" s="265"/>
      <c r="D15" s="24" t="s">
        <v>2</v>
      </c>
      <c r="E15" s="5" t="s">
        <v>56</v>
      </c>
      <c r="I15" s="11"/>
    </row>
    <row r="16" spans="1:9" ht="28.5" customHeight="1" x14ac:dyDescent="0.25">
      <c r="A16" s="9" t="s">
        <v>65</v>
      </c>
      <c r="B16" s="14" t="s">
        <v>46</v>
      </c>
      <c r="C16" s="133">
        <v>46</v>
      </c>
      <c r="D16" s="23" t="s">
        <v>42</v>
      </c>
      <c r="E16" s="23" t="s">
        <v>42</v>
      </c>
      <c r="I16" s="11"/>
    </row>
    <row r="17" spans="1:12" ht="25.5" customHeight="1" x14ac:dyDescent="0.25">
      <c r="A17" s="1" t="s">
        <v>61</v>
      </c>
      <c r="B17" s="133">
        <v>90</v>
      </c>
      <c r="C17" s="133">
        <v>45</v>
      </c>
      <c r="D17" s="23">
        <f t="shared" ref="D17:D18" si="4">IF(B17=0,"",ROUND(C17/B17*100,1))</f>
        <v>50</v>
      </c>
      <c r="E17" s="127">
        <f t="shared" ref="E17:E18" si="5">C17-B17</f>
        <v>-45</v>
      </c>
      <c r="I17" s="11"/>
    </row>
    <row r="18" spans="1:12" ht="30" customHeight="1" x14ac:dyDescent="0.25">
      <c r="A18" s="1" t="s">
        <v>59</v>
      </c>
      <c r="B18" s="133">
        <v>69</v>
      </c>
      <c r="C18" s="133">
        <v>33</v>
      </c>
      <c r="D18" s="23">
        <f t="shared" si="4"/>
        <v>47.8</v>
      </c>
      <c r="E18" s="127">
        <f t="shared" si="5"/>
        <v>-36</v>
      </c>
      <c r="F18" s="108"/>
      <c r="G18" s="108"/>
      <c r="H18" s="108"/>
      <c r="I18" s="109"/>
      <c r="J18" s="108"/>
      <c r="K18" s="108"/>
      <c r="L18" s="108"/>
    </row>
    <row r="19" spans="1:12" ht="66" customHeight="1" x14ac:dyDescent="0.25">
      <c r="A19" s="264" t="s">
        <v>97</v>
      </c>
      <c r="B19" s="264"/>
      <c r="C19" s="264"/>
      <c r="D19" s="264"/>
      <c r="E19" s="264"/>
      <c r="F19" s="110"/>
      <c r="G19" s="110"/>
      <c r="H19" s="110"/>
      <c r="I19" s="110"/>
      <c r="J19" s="110"/>
      <c r="K19" s="110"/>
      <c r="L19" s="110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honeticPr fontId="87" type="noConversion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2"/>
  <sheetViews>
    <sheetView view="pageBreakPreview" zoomScale="90" zoomScaleNormal="90" zoomScaleSheetLayoutView="90" workbookViewId="0">
      <selection activeCell="H8" sqref="H8"/>
    </sheetView>
  </sheetViews>
  <sheetFormatPr defaultColWidth="9.109375" defaultRowHeight="13.8" x14ac:dyDescent="0.25"/>
  <cols>
    <col min="1" max="1" width="20.6640625" style="49" customWidth="1"/>
    <col min="2" max="2" width="13.44140625" style="49" customWidth="1"/>
    <col min="3" max="4" width="10.5546875" style="49" customWidth="1"/>
    <col min="5" max="5" width="8.5546875" style="49" customWidth="1"/>
    <col min="6" max="7" width="10.5546875" style="49" customWidth="1"/>
    <col min="8" max="8" width="9" style="49" customWidth="1"/>
    <col min="9" max="10" width="10.5546875" style="49" customWidth="1"/>
    <col min="11" max="11" width="8.6640625" style="49" customWidth="1"/>
    <col min="12" max="13" width="10.5546875" style="49" customWidth="1"/>
    <col min="14" max="14" width="9.44140625" style="49" customWidth="1"/>
    <col min="15" max="15" width="13.88671875" style="49" customWidth="1"/>
    <col min="16" max="16" width="9.88671875" style="49" customWidth="1"/>
    <col min="17" max="17" width="10.33203125" style="49" customWidth="1"/>
    <col min="18" max="18" width="19.6640625" style="49" customWidth="1"/>
    <col min="19" max="19" width="10" style="49" customWidth="1"/>
    <col min="20" max="20" width="15" style="49" customWidth="1"/>
    <col min="21" max="22" width="10.5546875" style="49" customWidth="1"/>
    <col min="23" max="23" width="10.33203125" style="49" customWidth="1"/>
    <col min="24" max="24" width="8.109375" style="49" customWidth="1"/>
    <col min="25" max="16384" width="9.109375" style="49"/>
  </cols>
  <sheetData>
    <row r="1" spans="1:24" s="28" customFormat="1" ht="45.75" customHeight="1" x14ac:dyDescent="0.3">
      <c r="A1" s="27"/>
      <c r="B1" s="323" t="s">
        <v>120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27"/>
      <c r="P1" s="27"/>
      <c r="Q1" s="27"/>
      <c r="R1" s="27"/>
      <c r="S1" s="27"/>
      <c r="T1" s="27"/>
      <c r="U1" s="27"/>
      <c r="V1" s="27"/>
      <c r="W1" s="27"/>
      <c r="X1" s="149" t="s">
        <v>21</v>
      </c>
    </row>
    <row r="2" spans="1:24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32" t="s">
        <v>6</v>
      </c>
    </row>
    <row r="3" spans="1:24" s="157" customFormat="1" ht="27.75" customHeight="1" x14ac:dyDescent="0.25">
      <c r="A3" s="318"/>
      <c r="B3" s="293" t="s">
        <v>100</v>
      </c>
      <c r="C3" s="296" t="s">
        <v>8</v>
      </c>
      <c r="D3" s="297"/>
      <c r="E3" s="298"/>
      <c r="F3" s="305" t="s">
        <v>37</v>
      </c>
      <c r="G3" s="305"/>
      <c r="H3" s="305"/>
      <c r="I3" s="296" t="s">
        <v>14</v>
      </c>
      <c r="J3" s="297"/>
      <c r="K3" s="298"/>
      <c r="L3" s="296" t="s">
        <v>9</v>
      </c>
      <c r="M3" s="297"/>
      <c r="N3" s="298"/>
      <c r="O3" s="296" t="s">
        <v>10</v>
      </c>
      <c r="P3" s="297"/>
      <c r="Q3" s="297"/>
      <c r="R3" s="305" t="s">
        <v>106</v>
      </c>
      <c r="S3" s="306" t="s">
        <v>17</v>
      </c>
      <c r="T3" s="307"/>
      <c r="U3" s="308"/>
      <c r="V3" s="296" t="s">
        <v>16</v>
      </c>
      <c r="W3" s="297"/>
      <c r="X3" s="298"/>
    </row>
    <row r="4" spans="1:24" s="161" customFormat="1" ht="14.25" customHeight="1" x14ac:dyDescent="0.25">
      <c r="A4" s="319"/>
      <c r="B4" s="294"/>
      <c r="C4" s="299"/>
      <c r="D4" s="300"/>
      <c r="E4" s="301"/>
      <c r="F4" s="305"/>
      <c r="G4" s="305"/>
      <c r="H4" s="305"/>
      <c r="I4" s="300"/>
      <c r="J4" s="300"/>
      <c r="K4" s="301"/>
      <c r="L4" s="299"/>
      <c r="M4" s="300"/>
      <c r="N4" s="301"/>
      <c r="O4" s="299"/>
      <c r="P4" s="300"/>
      <c r="Q4" s="300"/>
      <c r="R4" s="305"/>
      <c r="S4" s="309"/>
      <c r="T4" s="310"/>
      <c r="U4" s="311"/>
      <c r="V4" s="299"/>
      <c r="W4" s="300"/>
      <c r="X4" s="301"/>
    </row>
    <row r="5" spans="1:24" s="161" customFormat="1" ht="22.5" customHeight="1" x14ac:dyDescent="0.25">
      <c r="A5" s="319"/>
      <c r="B5" s="295"/>
      <c r="C5" s="302"/>
      <c r="D5" s="303"/>
      <c r="E5" s="304"/>
      <c r="F5" s="305"/>
      <c r="G5" s="305"/>
      <c r="H5" s="305"/>
      <c r="I5" s="303"/>
      <c r="J5" s="303"/>
      <c r="K5" s="304"/>
      <c r="L5" s="302"/>
      <c r="M5" s="303"/>
      <c r="N5" s="304"/>
      <c r="O5" s="302"/>
      <c r="P5" s="303"/>
      <c r="Q5" s="303"/>
      <c r="R5" s="305"/>
      <c r="S5" s="312"/>
      <c r="T5" s="313"/>
      <c r="U5" s="314"/>
      <c r="V5" s="302"/>
      <c r="W5" s="303"/>
      <c r="X5" s="304"/>
    </row>
    <row r="6" spans="1:24" s="161" customFormat="1" ht="21.75" customHeight="1" x14ac:dyDescent="0.25">
      <c r="A6" s="320"/>
      <c r="B6" s="162">
        <v>2022</v>
      </c>
      <c r="C6" s="162">
        <v>2021</v>
      </c>
      <c r="D6" s="162">
        <v>2022</v>
      </c>
      <c r="E6" s="163" t="s">
        <v>2</v>
      </c>
      <c r="F6" s="162">
        <v>2021</v>
      </c>
      <c r="G6" s="162">
        <v>2022</v>
      </c>
      <c r="H6" s="163" t="s">
        <v>2</v>
      </c>
      <c r="I6" s="162">
        <v>2021</v>
      </c>
      <c r="J6" s="162">
        <v>2022</v>
      </c>
      <c r="K6" s="163" t="s">
        <v>2</v>
      </c>
      <c r="L6" s="162">
        <v>2021</v>
      </c>
      <c r="M6" s="162">
        <v>2022</v>
      </c>
      <c r="N6" s="163" t="s">
        <v>2</v>
      </c>
      <c r="O6" s="162">
        <v>2021</v>
      </c>
      <c r="P6" s="162">
        <v>2022</v>
      </c>
      <c r="Q6" s="163" t="s">
        <v>2</v>
      </c>
      <c r="R6" s="162">
        <v>2022</v>
      </c>
      <c r="S6" s="162">
        <v>2021</v>
      </c>
      <c r="T6" s="162">
        <v>2022</v>
      </c>
      <c r="U6" s="163" t="s">
        <v>2</v>
      </c>
      <c r="V6" s="162">
        <v>2021</v>
      </c>
      <c r="W6" s="162">
        <v>2022</v>
      </c>
      <c r="X6" s="163" t="s">
        <v>2</v>
      </c>
    </row>
    <row r="7" spans="1:24" s="165" customFormat="1" ht="10.5" customHeight="1" x14ac:dyDescent="0.3">
      <c r="A7" s="164" t="s">
        <v>4</v>
      </c>
      <c r="B7" s="164">
        <v>1</v>
      </c>
      <c r="C7" s="164">
        <v>2</v>
      </c>
      <c r="D7" s="164">
        <v>3</v>
      </c>
      <c r="E7" s="164">
        <v>4</v>
      </c>
      <c r="F7" s="164">
        <v>5</v>
      </c>
      <c r="G7" s="164">
        <v>6</v>
      </c>
      <c r="H7" s="164">
        <v>7</v>
      </c>
      <c r="I7" s="164">
        <v>8</v>
      </c>
      <c r="J7" s="164">
        <v>9</v>
      </c>
      <c r="K7" s="164">
        <v>10</v>
      </c>
      <c r="L7" s="164">
        <v>11</v>
      </c>
      <c r="M7" s="164">
        <v>12</v>
      </c>
      <c r="N7" s="164">
        <v>13</v>
      </c>
      <c r="O7" s="164">
        <v>14</v>
      </c>
      <c r="P7" s="164">
        <v>15</v>
      </c>
      <c r="Q7" s="164">
        <v>16</v>
      </c>
      <c r="R7" s="164">
        <v>17</v>
      </c>
      <c r="S7" s="164">
        <v>18</v>
      </c>
      <c r="T7" s="164">
        <v>19</v>
      </c>
      <c r="U7" s="164">
        <v>20</v>
      </c>
      <c r="V7" s="164">
        <v>21</v>
      </c>
      <c r="W7" s="164">
        <v>22</v>
      </c>
      <c r="X7" s="164">
        <v>23</v>
      </c>
    </row>
    <row r="8" spans="1:24" s="170" customFormat="1" ht="19.2" customHeight="1" x14ac:dyDescent="0.3">
      <c r="A8" s="166" t="s">
        <v>76</v>
      </c>
      <c r="B8" s="167">
        <f>SUM(B9:B28)</f>
        <v>63</v>
      </c>
      <c r="C8" s="167">
        <f>SUM(C9:C28)</f>
        <v>120</v>
      </c>
      <c r="D8" s="167">
        <f>SUM(D9:D28)</f>
        <v>62</v>
      </c>
      <c r="E8" s="168">
        <f t="shared" ref="E8:E28" si="0">IF(C8=0,"",ROUND(D8/C8*100,1))</f>
        <v>51.7</v>
      </c>
      <c r="F8" s="167">
        <f>SUM(F9:F28)</f>
        <v>16</v>
      </c>
      <c r="G8" s="167">
        <f>SUM(G9:G28)</f>
        <v>3</v>
      </c>
      <c r="H8" s="168">
        <f t="shared" ref="H8:H28" si="1">IF(F8=0,"",ROUND(G8/F8*100,1))</f>
        <v>18.8</v>
      </c>
      <c r="I8" s="167">
        <f>SUM(I9:I28)</f>
        <v>5</v>
      </c>
      <c r="J8" s="167">
        <f>SUM(J9:J28)</f>
        <v>2</v>
      </c>
      <c r="K8" s="168">
        <f t="shared" ref="K8:K28" si="2">IF(I8=0,"",ROUND(J8/I8*100,1))</f>
        <v>40</v>
      </c>
      <c r="L8" s="167">
        <f>SUM(L9:L28)</f>
        <v>0</v>
      </c>
      <c r="M8" s="167">
        <f>SUM(M9:M28)</f>
        <v>1</v>
      </c>
      <c r="N8" s="168" t="str">
        <f t="shared" ref="N8:N28" si="3">IF(L8=0,"",ROUND(M8/L8*100,1))</f>
        <v/>
      </c>
      <c r="O8" s="167">
        <f>SUM(O9:O28)</f>
        <v>76</v>
      </c>
      <c r="P8" s="167">
        <f>SUM(P9:P28)</f>
        <v>35</v>
      </c>
      <c r="Q8" s="168">
        <f t="shared" ref="Q8:Q28" si="4">IF(O8=0,"",ROUND(P8/O8*100,1))</f>
        <v>46.1</v>
      </c>
      <c r="R8" s="167">
        <f>SUM(R9:R28)</f>
        <v>46</v>
      </c>
      <c r="S8" s="167">
        <f>SUM(S9:S28)</f>
        <v>90</v>
      </c>
      <c r="T8" s="167">
        <f>SUM(T9:T28)</f>
        <v>45</v>
      </c>
      <c r="U8" s="168">
        <f t="shared" ref="U8:U28" si="5">IF(S8=0,"",ROUND(T8/S8*100,1))</f>
        <v>50</v>
      </c>
      <c r="V8" s="167">
        <f>SUM(V9:V28)</f>
        <v>69</v>
      </c>
      <c r="W8" s="167">
        <f>SUM(W9:W28)</f>
        <v>33</v>
      </c>
      <c r="X8" s="169">
        <f t="shared" ref="X8:X28" si="6">IF(V8=0,"",ROUND(W8/V8*100,1))</f>
        <v>47.8</v>
      </c>
    </row>
    <row r="9" spans="1:24" s="178" customFormat="1" ht="16.5" customHeight="1" x14ac:dyDescent="0.3">
      <c r="A9" s="54" t="s">
        <v>77</v>
      </c>
      <c r="B9" s="92">
        <v>1</v>
      </c>
      <c r="C9" s="171">
        <v>1</v>
      </c>
      <c r="D9" s="172">
        <v>1</v>
      </c>
      <c r="E9" s="173">
        <f t="shared" si="0"/>
        <v>100</v>
      </c>
      <c r="F9" s="174">
        <v>0</v>
      </c>
      <c r="G9" s="174">
        <v>0</v>
      </c>
      <c r="H9" s="173" t="str">
        <f t="shared" si="1"/>
        <v/>
      </c>
      <c r="I9" s="172">
        <v>0</v>
      </c>
      <c r="J9" s="172">
        <v>0</v>
      </c>
      <c r="K9" s="173" t="str">
        <f t="shared" si="2"/>
        <v/>
      </c>
      <c r="L9" s="174">
        <v>0</v>
      </c>
      <c r="M9" s="174">
        <v>0</v>
      </c>
      <c r="N9" s="173" t="str">
        <f t="shared" si="3"/>
        <v/>
      </c>
      <c r="O9" s="171">
        <v>1</v>
      </c>
      <c r="P9" s="174">
        <v>1</v>
      </c>
      <c r="Q9" s="173">
        <f t="shared" si="4"/>
        <v>100</v>
      </c>
      <c r="R9" s="174">
        <v>1</v>
      </c>
      <c r="S9" s="172">
        <v>1</v>
      </c>
      <c r="T9" s="175">
        <v>1</v>
      </c>
      <c r="U9" s="173">
        <f t="shared" si="5"/>
        <v>100</v>
      </c>
      <c r="V9" s="172">
        <v>1</v>
      </c>
      <c r="W9" s="176">
        <v>1</v>
      </c>
      <c r="X9" s="177">
        <f t="shared" si="6"/>
        <v>100</v>
      </c>
    </row>
    <row r="10" spans="1:24" s="178" customFormat="1" ht="16.5" customHeight="1" x14ac:dyDescent="0.3">
      <c r="A10" s="54" t="s">
        <v>78</v>
      </c>
      <c r="B10" s="92">
        <v>0</v>
      </c>
      <c r="C10" s="171">
        <v>3</v>
      </c>
      <c r="D10" s="172">
        <v>0</v>
      </c>
      <c r="E10" s="173">
        <f t="shared" si="0"/>
        <v>0</v>
      </c>
      <c r="F10" s="174">
        <v>0</v>
      </c>
      <c r="G10" s="174">
        <v>0</v>
      </c>
      <c r="H10" s="173" t="str">
        <f t="shared" si="1"/>
        <v/>
      </c>
      <c r="I10" s="172">
        <v>0</v>
      </c>
      <c r="J10" s="172">
        <v>0</v>
      </c>
      <c r="K10" s="173" t="str">
        <f t="shared" si="2"/>
        <v/>
      </c>
      <c r="L10" s="174">
        <v>0</v>
      </c>
      <c r="M10" s="174">
        <v>0</v>
      </c>
      <c r="N10" s="173" t="str">
        <f t="shared" si="3"/>
        <v/>
      </c>
      <c r="O10" s="171">
        <v>2</v>
      </c>
      <c r="P10" s="174">
        <v>0</v>
      </c>
      <c r="Q10" s="173">
        <f t="shared" si="4"/>
        <v>0</v>
      </c>
      <c r="R10" s="174">
        <v>0</v>
      </c>
      <c r="S10" s="172">
        <v>3</v>
      </c>
      <c r="T10" s="175">
        <v>0</v>
      </c>
      <c r="U10" s="173">
        <f t="shared" si="5"/>
        <v>0</v>
      </c>
      <c r="V10" s="172">
        <v>1</v>
      </c>
      <c r="W10" s="176">
        <v>0</v>
      </c>
      <c r="X10" s="177">
        <f t="shared" si="6"/>
        <v>0</v>
      </c>
    </row>
    <row r="11" spans="1:24" s="184" customFormat="1" ht="16.5" customHeight="1" x14ac:dyDescent="0.3">
      <c r="A11" s="179" t="s">
        <v>79</v>
      </c>
      <c r="B11" s="180">
        <v>0</v>
      </c>
      <c r="C11" s="181">
        <v>1</v>
      </c>
      <c r="D11" s="176">
        <v>0</v>
      </c>
      <c r="E11" s="173">
        <f t="shared" si="0"/>
        <v>0</v>
      </c>
      <c r="F11" s="182">
        <v>0</v>
      </c>
      <c r="G11" s="182">
        <v>0</v>
      </c>
      <c r="H11" s="173" t="str">
        <f t="shared" si="1"/>
        <v/>
      </c>
      <c r="I11" s="176">
        <v>0</v>
      </c>
      <c r="J11" s="172">
        <v>0</v>
      </c>
      <c r="K11" s="173" t="str">
        <f t="shared" si="2"/>
        <v/>
      </c>
      <c r="L11" s="174">
        <v>0</v>
      </c>
      <c r="M11" s="174">
        <v>0</v>
      </c>
      <c r="N11" s="173" t="str">
        <f t="shared" si="3"/>
        <v/>
      </c>
      <c r="O11" s="181">
        <v>1</v>
      </c>
      <c r="P11" s="182">
        <v>0</v>
      </c>
      <c r="Q11" s="173">
        <f t="shared" si="4"/>
        <v>0</v>
      </c>
      <c r="R11" s="182">
        <v>0</v>
      </c>
      <c r="S11" s="176">
        <v>1</v>
      </c>
      <c r="T11" s="183">
        <v>0</v>
      </c>
      <c r="U11" s="173">
        <f t="shared" si="5"/>
        <v>0</v>
      </c>
      <c r="V11" s="176">
        <v>0</v>
      </c>
      <c r="W11" s="176">
        <v>0</v>
      </c>
      <c r="X11" s="177" t="str">
        <f t="shared" si="6"/>
        <v/>
      </c>
    </row>
    <row r="12" spans="1:24" s="184" customFormat="1" ht="16.5" customHeight="1" x14ac:dyDescent="0.3">
      <c r="A12" s="179" t="s">
        <v>80</v>
      </c>
      <c r="B12" s="180">
        <v>1</v>
      </c>
      <c r="C12" s="181">
        <v>0</v>
      </c>
      <c r="D12" s="176">
        <v>1</v>
      </c>
      <c r="E12" s="173" t="str">
        <f t="shared" si="0"/>
        <v/>
      </c>
      <c r="F12" s="182">
        <v>0</v>
      </c>
      <c r="G12" s="182">
        <v>0</v>
      </c>
      <c r="H12" s="173" t="str">
        <f t="shared" si="1"/>
        <v/>
      </c>
      <c r="I12" s="176">
        <v>0</v>
      </c>
      <c r="J12" s="172">
        <v>0</v>
      </c>
      <c r="K12" s="173" t="str">
        <f t="shared" si="2"/>
        <v/>
      </c>
      <c r="L12" s="174">
        <v>0</v>
      </c>
      <c r="M12" s="174">
        <v>0</v>
      </c>
      <c r="N12" s="173" t="str">
        <f t="shared" si="3"/>
        <v/>
      </c>
      <c r="O12" s="181">
        <v>0</v>
      </c>
      <c r="P12" s="182">
        <v>1</v>
      </c>
      <c r="Q12" s="173" t="str">
        <f t="shared" si="4"/>
        <v/>
      </c>
      <c r="R12" s="182">
        <v>1</v>
      </c>
      <c r="S12" s="176">
        <v>0</v>
      </c>
      <c r="T12" s="183">
        <v>1</v>
      </c>
      <c r="U12" s="173" t="str">
        <f t="shared" si="5"/>
        <v/>
      </c>
      <c r="V12" s="176">
        <v>0</v>
      </c>
      <c r="W12" s="176">
        <v>0</v>
      </c>
      <c r="X12" s="177" t="str">
        <f t="shared" si="6"/>
        <v/>
      </c>
    </row>
    <row r="13" spans="1:24" s="184" customFormat="1" ht="16.5" customHeight="1" x14ac:dyDescent="0.3">
      <c r="A13" s="179" t="s">
        <v>81</v>
      </c>
      <c r="B13" s="180">
        <v>0</v>
      </c>
      <c r="C13" s="181">
        <v>1</v>
      </c>
      <c r="D13" s="176">
        <v>0</v>
      </c>
      <c r="E13" s="173">
        <f t="shared" si="0"/>
        <v>0</v>
      </c>
      <c r="F13" s="182">
        <v>0</v>
      </c>
      <c r="G13" s="182">
        <v>0</v>
      </c>
      <c r="H13" s="173" t="str">
        <f t="shared" si="1"/>
        <v/>
      </c>
      <c r="I13" s="176">
        <v>1</v>
      </c>
      <c r="J13" s="172">
        <v>0</v>
      </c>
      <c r="K13" s="173">
        <f t="shared" si="2"/>
        <v>0</v>
      </c>
      <c r="L13" s="174">
        <v>0</v>
      </c>
      <c r="M13" s="174">
        <v>0</v>
      </c>
      <c r="N13" s="173" t="str">
        <f t="shared" si="3"/>
        <v/>
      </c>
      <c r="O13" s="181">
        <v>1</v>
      </c>
      <c r="P13" s="182">
        <v>0</v>
      </c>
      <c r="Q13" s="173">
        <f t="shared" si="4"/>
        <v>0</v>
      </c>
      <c r="R13" s="182">
        <v>0</v>
      </c>
      <c r="S13" s="176">
        <v>1</v>
      </c>
      <c r="T13" s="183">
        <v>0</v>
      </c>
      <c r="U13" s="173">
        <f t="shared" si="5"/>
        <v>0</v>
      </c>
      <c r="V13" s="176">
        <v>1</v>
      </c>
      <c r="W13" s="176">
        <v>0</v>
      </c>
      <c r="X13" s="177">
        <f t="shared" si="6"/>
        <v>0</v>
      </c>
    </row>
    <row r="14" spans="1:24" s="184" customFormat="1" ht="16.5" customHeight="1" x14ac:dyDescent="0.3">
      <c r="A14" s="179" t="s">
        <v>82</v>
      </c>
      <c r="B14" s="180">
        <v>1</v>
      </c>
      <c r="C14" s="181">
        <v>3</v>
      </c>
      <c r="D14" s="176">
        <v>1</v>
      </c>
      <c r="E14" s="173">
        <f t="shared" si="0"/>
        <v>33.299999999999997</v>
      </c>
      <c r="F14" s="182">
        <v>0</v>
      </c>
      <c r="G14" s="182">
        <v>0</v>
      </c>
      <c r="H14" s="173" t="str">
        <f t="shared" si="1"/>
        <v/>
      </c>
      <c r="I14" s="176">
        <v>0</v>
      </c>
      <c r="J14" s="172">
        <v>0</v>
      </c>
      <c r="K14" s="173" t="str">
        <f t="shared" si="2"/>
        <v/>
      </c>
      <c r="L14" s="174">
        <v>0</v>
      </c>
      <c r="M14" s="174">
        <v>0</v>
      </c>
      <c r="N14" s="173" t="str">
        <f t="shared" si="3"/>
        <v/>
      </c>
      <c r="O14" s="181">
        <v>3</v>
      </c>
      <c r="P14" s="182">
        <v>1</v>
      </c>
      <c r="Q14" s="173">
        <f t="shared" si="4"/>
        <v>33.299999999999997</v>
      </c>
      <c r="R14" s="182">
        <v>1</v>
      </c>
      <c r="S14" s="176">
        <v>3</v>
      </c>
      <c r="T14" s="183">
        <v>1</v>
      </c>
      <c r="U14" s="173">
        <f t="shared" si="5"/>
        <v>33.299999999999997</v>
      </c>
      <c r="V14" s="176">
        <v>2</v>
      </c>
      <c r="W14" s="176">
        <v>1</v>
      </c>
      <c r="X14" s="177">
        <f t="shared" si="6"/>
        <v>50</v>
      </c>
    </row>
    <row r="15" spans="1:24" s="184" customFormat="1" ht="16.5" customHeight="1" x14ac:dyDescent="0.3">
      <c r="A15" s="179" t="s">
        <v>83</v>
      </c>
      <c r="B15" s="180">
        <v>8</v>
      </c>
      <c r="C15" s="181">
        <v>14</v>
      </c>
      <c r="D15" s="176">
        <v>8</v>
      </c>
      <c r="E15" s="173">
        <f t="shared" si="0"/>
        <v>57.1</v>
      </c>
      <c r="F15" s="182">
        <v>2</v>
      </c>
      <c r="G15" s="182">
        <v>0</v>
      </c>
      <c r="H15" s="173">
        <f t="shared" si="1"/>
        <v>0</v>
      </c>
      <c r="I15" s="176">
        <v>1</v>
      </c>
      <c r="J15" s="172">
        <v>1</v>
      </c>
      <c r="K15" s="173">
        <f t="shared" si="2"/>
        <v>100</v>
      </c>
      <c r="L15" s="174">
        <v>0</v>
      </c>
      <c r="M15" s="174">
        <v>0</v>
      </c>
      <c r="N15" s="173" t="str">
        <f t="shared" si="3"/>
        <v/>
      </c>
      <c r="O15" s="181">
        <v>11</v>
      </c>
      <c r="P15" s="182">
        <v>1</v>
      </c>
      <c r="Q15" s="173">
        <f t="shared" si="4"/>
        <v>9.1</v>
      </c>
      <c r="R15" s="182">
        <v>7</v>
      </c>
      <c r="S15" s="176">
        <v>11</v>
      </c>
      <c r="T15" s="183">
        <v>7</v>
      </c>
      <c r="U15" s="173">
        <f t="shared" si="5"/>
        <v>63.6</v>
      </c>
      <c r="V15" s="176">
        <v>9</v>
      </c>
      <c r="W15" s="176">
        <v>5</v>
      </c>
      <c r="X15" s="177">
        <f t="shared" si="6"/>
        <v>55.6</v>
      </c>
    </row>
    <row r="16" spans="1:24" s="184" customFormat="1" ht="16.5" customHeight="1" x14ac:dyDescent="0.3">
      <c r="A16" s="179" t="s">
        <v>84</v>
      </c>
      <c r="B16" s="180">
        <v>4</v>
      </c>
      <c r="C16" s="181">
        <v>4</v>
      </c>
      <c r="D16" s="176">
        <v>4</v>
      </c>
      <c r="E16" s="173">
        <f t="shared" si="0"/>
        <v>100</v>
      </c>
      <c r="F16" s="182">
        <v>0</v>
      </c>
      <c r="G16" s="182">
        <v>1</v>
      </c>
      <c r="H16" s="173" t="str">
        <f t="shared" si="1"/>
        <v/>
      </c>
      <c r="I16" s="176">
        <v>1</v>
      </c>
      <c r="J16" s="172">
        <v>1</v>
      </c>
      <c r="K16" s="173">
        <f t="shared" si="2"/>
        <v>100</v>
      </c>
      <c r="L16" s="174">
        <v>0</v>
      </c>
      <c r="M16" s="174">
        <v>0</v>
      </c>
      <c r="N16" s="173" t="str">
        <f t="shared" si="3"/>
        <v/>
      </c>
      <c r="O16" s="181">
        <v>3</v>
      </c>
      <c r="P16" s="182">
        <v>1</v>
      </c>
      <c r="Q16" s="173">
        <f t="shared" si="4"/>
        <v>33.299999999999997</v>
      </c>
      <c r="R16" s="182">
        <v>3</v>
      </c>
      <c r="S16" s="176">
        <v>3</v>
      </c>
      <c r="T16" s="183">
        <v>3</v>
      </c>
      <c r="U16" s="173">
        <f t="shared" si="5"/>
        <v>100</v>
      </c>
      <c r="V16" s="176">
        <v>3</v>
      </c>
      <c r="W16" s="176">
        <v>2</v>
      </c>
      <c r="X16" s="177">
        <f t="shared" si="6"/>
        <v>66.7</v>
      </c>
    </row>
    <row r="17" spans="1:24" s="184" customFormat="1" ht="16.5" customHeight="1" x14ac:dyDescent="0.3">
      <c r="A17" s="179" t="s">
        <v>85</v>
      </c>
      <c r="B17" s="180">
        <v>2</v>
      </c>
      <c r="C17" s="181">
        <v>3</v>
      </c>
      <c r="D17" s="176">
        <v>2</v>
      </c>
      <c r="E17" s="173">
        <f t="shared" si="0"/>
        <v>66.7</v>
      </c>
      <c r="F17" s="182">
        <v>0</v>
      </c>
      <c r="G17" s="182">
        <v>0</v>
      </c>
      <c r="H17" s="173" t="str">
        <f t="shared" si="1"/>
        <v/>
      </c>
      <c r="I17" s="176">
        <v>0</v>
      </c>
      <c r="J17" s="172">
        <v>0</v>
      </c>
      <c r="K17" s="173" t="str">
        <f t="shared" si="2"/>
        <v/>
      </c>
      <c r="L17" s="174">
        <v>0</v>
      </c>
      <c r="M17" s="174">
        <v>0</v>
      </c>
      <c r="N17" s="173" t="str">
        <f t="shared" si="3"/>
        <v/>
      </c>
      <c r="O17" s="181">
        <v>2</v>
      </c>
      <c r="P17" s="182">
        <v>2</v>
      </c>
      <c r="Q17" s="173">
        <f t="shared" si="4"/>
        <v>100</v>
      </c>
      <c r="R17" s="182">
        <v>1</v>
      </c>
      <c r="S17" s="176">
        <v>3</v>
      </c>
      <c r="T17" s="183">
        <v>1</v>
      </c>
      <c r="U17" s="173">
        <f t="shared" si="5"/>
        <v>33.299999999999997</v>
      </c>
      <c r="V17" s="176">
        <v>3</v>
      </c>
      <c r="W17" s="176">
        <v>1</v>
      </c>
      <c r="X17" s="177">
        <f t="shared" si="6"/>
        <v>33.299999999999997</v>
      </c>
    </row>
    <row r="18" spans="1:24" s="184" customFormat="1" ht="16.5" customHeight="1" x14ac:dyDescent="0.3">
      <c r="A18" s="179" t="s">
        <v>86</v>
      </c>
      <c r="B18" s="180">
        <v>1</v>
      </c>
      <c r="C18" s="181">
        <v>1</v>
      </c>
      <c r="D18" s="176">
        <v>1</v>
      </c>
      <c r="E18" s="173">
        <f t="shared" si="0"/>
        <v>100</v>
      </c>
      <c r="F18" s="182">
        <v>0</v>
      </c>
      <c r="G18" s="182">
        <v>0</v>
      </c>
      <c r="H18" s="173" t="str">
        <f t="shared" si="1"/>
        <v/>
      </c>
      <c r="I18" s="176">
        <v>0</v>
      </c>
      <c r="J18" s="172">
        <v>0</v>
      </c>
      <c r="K18" s="173" t="str">
        <f t="shared" si="2"/>
        <v/>
      </c>
      <c r="L18" s="174">
        <v>0</v>
      </c>
      <c r="M18" s="174">
        <v>0</v>
      </c>
      <c r="N18" s="173" t="str">
        <f t="shared" si="3"/>
        <v/>
      </c>
      <c r="O18" s="181">
        <v>1</v>
      </c>
      <c r="P18" s="182">
        <v>1</v>
      </c>
      <c r="Q18" s="173">
        <f t="shared" si="4"/>
        <v>100</v>
      </c>
      <c r="R18" s="182">
        <v>1</v>
      </c>
      <c r="S18" s="176">
        <v>1</v>
      </c>
      <c r="T18" s="183">
        <v>1</v>
      </c>
      <c r="U18" s="173">
        <f t="shared" si="5"/>
        <v>100</v>
      </c>
      <c r="V18" s="176">
        <v>1</v>
      </c>
      <c r="W18" s="176">
        <v>1</v>
      </c>
      <c r="X18" s="177">
        <f t="shared" si="6"/>
        <v>100</v>
      </c>
    </row>
    <row r="19" spans="1:24" s="184" customFormat="1" ht="16.5" customHeight="1" x14ac:dyDescent="0.3">
      <c r="A19" s="179" t="s">
        <v>87</v>
      </c>
      <c r="B19" s="180">
        <v>2</v>
      </c>
      <c r="C19" s="181">
        <v>4</v>
      </c>
      <c r="D19" s="176">
        <v>2</v>
      </c>
      <c r="E19" s="173">
        <f t="shared" si="0"/>
        <v>50</v>
      </c>
      <c r="F19" s="182">
        <v>1</v>
      </c>
      <c r="G19" s="182">
        <v>0</v>
      </c>
      <c r="H19" s="173">
        <f t="shared" si="1"/>
        <v>0</v>
      </c>
      <c r="I19" s="176">
        <v>1</v>
      </c>
      <c r="J19" s="172">
        <v>0</v>
      </c>
      <c r="K19" s="173">
        <f t="shared" si="2"/>
        <v>0</v>
      </c>
      <c r="L19" s="174">
        <v>0</v>
      </c>
      <c r="M19" s="174">
        <v>0</v>
      </c>
      <c r="N19" s="173" t="str">
        <f t="shared" si="3"/>
        <v/>
      </c>
      <c r="O19" s="181">
        <v>3</v>
      </c>
      <c r="P19" s="182">
        <v>0</v>
      </c>
      <c r="Q19" s="173">
        <f t="shared" si="4"/>
        <v>0</v>
      </c>
      <c r="R19" s="182">
        <v>1</v>
      </c>
      <c r="S19" s="176">
        <v>3</v>
      </c>
      <c r="T19" s="183">
        <v>1</v>
      </c>
      <c r="U19" s="173">
        <f t="shared" si="5"/>
        <v>33.299999999999997</v>
      </c>
      <c r="V19" s="176">
        <v>2</v>
      </c>
      <c r="W19" s="176">
        <v>0</v>
      </c>
      <c r="X19" s="177">
        <f t="shared" si="6"/>
        <v>0</v>
      </c>
    </row>
    <row r="20" spans="1:24" s="184" customFormat="1" ht="16.5" customHeight="1" x14ac:dyDescent="0.3">
      <c r="A20" s="179" t="s">
        <v>88</v>
      </c>
      <c r="B20" s="180">
        <v>3</v>
      </c>
      <c r="C20" s="181">
        <v>3</v>
      </c>
      <c r="D20" s="176">
        <v>3</v>
      </c>
      <c r="E20" s="173">
        <f t="shared" si="0"/>
        <v>100</v>
      </c>
      <c r="F20" s="182">
        <v>0</v>
      </c>
      <c r="G20" s="182">
        <v>0</v>
      </c>
      <c r="H20" s="173" t="str">
        <f t="shared" si="1"/>
        <v/>
      </c>
      <c r="I20" s="176">
        <v>0</v>
      </c>
      <c r="J20" s="172">
        <v>0</v>
      </c>
      <c r="K20" s="173" t="str">
        <f t="shared" si="2"/>
        <v/>
      </c>
      <c r="L20" s="174">
        <v>0</v>
      </c>
      <c r="M20" s="174">
        <v>0</v>
      </c>
      <c r="N20" s="173" t="str">
        <f t="shared" si="3"/>
        <v/>
      </c>
      <c r="O20" s="181">
        <v>1</v>
      </c>
      <c r="P20" s="182">
        <v>2</v>
      </c>
      <c r="Q20" s="173">
        <f t="shared" si="4"/>
        <v>200</v>
      </c>
      <c r="R20" s="182">
        <v>3</v>
      </c>
      <c r="S20" s="176">
        <v>3</v>
      </c>
      <c r="T20" s="183">
        <v>3</v>
      </c>
      <c r="U20" s="173">
        <f t="shared" si="5"/>
        <v>100</v>
      </c>
      <c r="V20" s="176">
        <v>1</v>
      </c>
      <c r="W20" s="176">
        <v>2</v>
      </c>
      <c r="X20" s="177">
        <f t="shared" si="6"/>
        <v>200</v>
      </c>
    </row>
    <row r="21" spans="1:24" s="184" customFormat="1" ht="16.5" customHeight="1" x14ac:dyDescent="0.3">
      <c r="A21" s="179" t="s">
        <v>89</v>
      </c>
      <c r="B21" s="180">
        <v>1</v>
      </c>
      <c r="C21" s="181">
        <v>3</v>
      </c>
      <c r="D21" s="176">
        <v>1</v>
      </c>
      <c r="E21" s="173">
        <f t="shared" si="0"/>
        <v>33.299999999999997</v>
      </c>
      <c r="F21" s="182">
        <v>0</v>
      </c>
      <c r="G21" s="182">
        <v>0</v>
      </c>
      <c r="H21" s="173" t="str">
        <f t="shared" si="1"/>
        <v/>
      </c>
      <c r="I21" s="176">
        <v>0</v>
      </c>
      <c r="J21" s="172">
        <v>0</v>
      </c>
      <c r="K21" s="173" t="str">
        <f t="shared" si="2"/>
        <v/>
      </c>
      <c r="L21" s="174">
        <v>0</v>
      </c>
      <c r="M21" s="174">
        <v>0</v>
      </c>
      <c r="N21" s="173" t="str">
        <f t="shared" si="3"/>
        <v/>
      </c>
      <c r="O21" s="181">
        <v>3</v>
      </c>
      <c r="P21" s="182">
        <v>1</v>
      </c>
      <c r="Q21" s="173">
        <f t="shared" si="4"/>
        <v>33.299999999999997</v>
      </c>
      <c r="R21" s="182">
        <v>1</v>
      </c>
      <c r="S21" s="176">
        <v>3</v>
      </c>
      <c r="T21" s="183">
        <v>1</v>
      </c>
      <c r="U21" s="173">
        <f t="shared" si="5"/>
        <v>33.299999999999997</v>
      </c>
      <c r="V21" s="176">
        <v>2</v>
      </c>
      <c r="W21" s="176">
        <v>0</v>
      </c>
      <c r="X21" s="177">
        <f t="shared" si="6"/>
        <v>0</v>
      </c>
    </row>
    <row r="22" spans="1:24" s="178" customFormat="1" ht="16.5" customHeight="1" x14ac:dyDescent="0.3">
      <c r="A22" s="54" t="s">
        <v>90</v>
      </c>
      <c r="B22" s="92">
        <v>1</v>
      </c>
      <c r="C22" s="171">
        <v>1</v>
      </c>
      <c r="D22" s="172">
        <v>1</v>
      </c>
      <c r="E22" s="173">
        <f t="shared" si="0"/>
        <v>100</v>
      </c>
      <c r="F22" s="174">
        <v>0</v>
      </c>
      <c r="G22" s="174">
        <v>0</v>
      </c>
      <c r="H22" s="173" t="str">
        <f t="shared" si="1"/>
        <v/>
      </c>
      <c r="I22" s="172">
        <v>0</v>
      </c>
      <c r="J22" s="172">
        <v>0</v>
      </c>
      <c r="K22" s="173" t="str">
        <f t="shared" si="2"/>
        <v/>
      </c>
      <c r="L22" s="174">
        <v>0</v>
      </c>
      <c r="M22" s="174">
        <v>0</v>
      </c>
      <c r="N22" s="173" t="str">
        <f t="shared" si="3"/>
        <v/>
      </c>
      <c r="O22" s="171">
        <v>1</v>
      </c>
      <c r="P22" s="174">
        <v>0</v>
      </c>
      <c r="Q22" s="173">
        <f t="shared" si="4"/>
        <v>0</v>
      </c>
      <c r="R22" s="174">
        <v>1</v>
      </c>
      <c r="S22" s="172">
        <v>1</v>
      </c>
      <c r="T22" s="175">
        <v>1</v>
      </c>
      <c r="U22" s="173">
        <f t="shared" si="5"/>
        <v>100</v>
      </c>
      <c r="V22" s="172">
        <v>1</v>
      </c>
      <c r="W22" s="176">
        <v>1</v>
      </c>
      <c r="X22" s="177">
        <f t="shared" si="6"/>
        <v>100</v>
      </c>
    </row>
    <row r="23" spans="1:24" s="178" customFormat="1" ht="16.5" customHeight="1" x14ac:dyDescent="0.3">
      <c r="A23" s="54" t="s">
        <v>91</v>
      </c>
      <c r="B23" s="92">
        <v>1</v>
      </c>
      <c r="C23" s="171">
        <v>3</v>
      </c>
      <c r="D23" s="172">
        <v>1</v>
      </c>
      <c r="E23" s="173">
        <f t="shared" si="0"/>
        <v>33.299999999999997</v>
      </c>
      <c r="F23" s="174">
        <v>1</v>
      </c>
      <c r="G23" s="174">
        <v>0</v>
      </c>
      <c r="H23" s="173">
        <f t="shared" si="1"/>
        <v>0</v>
      </c>
      <c r="I23" s="172">
        <v>0</v>
      </c>
      <c r="J23" s="172">
        <v>0</v>
      </c>
      <c r="K23" s="173" t="str">
        <f t="shared" si="2"/>
        <v/>
      </c>
      <c r="L23" s="174">
        <v>0</v>
      </c>
      <c r="M23" s="174">
        <v>0</v>
      </c>
      <c r="N23" s="173" t="str">
        <f t="shared" si="3"/>
        <v/>
      </c>
      <c r="O23" s="171">
        <v>1</v>
      </c>
      <c r="P23" s="174">
        <v>1</v>
      </c>
      <c r="Q23" s="173">
        <f t="shared" si="4"/>
        <v>100</v>
      </c>
      <c r="R23" s="174">
        <v>1</v>
      </c>
      <c r="S23" s="172">
        <v>2</v>
      </c>
      <c r="T23" s="175">
        <v>1</v>
      </c>
      <c r="U23" s="173">
        <f t="shared" si="5"/>
        <v>50</v>
      </c>
      <c r="V23" s="172">
        <v>0</v>
      </c>
      <c r="W23" s="176">
        <v>1</v>
      </c>
      <c r="X23" s="177" t="str">
        <f t="shared" si="6"/>
        <v/>
      </c>
    </row>
    <row r="24" spans="1:24" s="178" customFormat="1" ht="16.5" customHeight="1" x14ac:dyDescent="0.3">
      <c r="A24" s="54" t="s">
        <v>92</v>
      </c>
      <c r="B24" s="92">
        <v>2</v>
      </c>
      <c r="C24" s="171">
        <v>8</v>
      </c>
      <c r="D24" s="172">
        <v>2</v>
      </c>
      <c r="E24" s="173">
        <f t="shared" si="0"/>
        <v>25</v>
      </c>
      <c r="F24" s="174">
        <v>1</v>
      </c>
      <c r="G24" s="174">
        <v>0</v>
      </c>
      <c r="H24" s="173">
        <f t="shared" si="1"/>
        <v>0</v>
      </c>
      <c r="I24" s="172">
        <v>0</v>
      </c>
      <c r="J24" s="172">
        <v>0</v>
      </c>
      <c r="K24" s="173" t="str">
        <f t="shared" si="2"/>
        <v/>
      </c>
      <c r="L24" s="174">
        <v>0</v>
      </c>
      <c r="M24" s="174">
        <v>0</v>
      </c>
      <c r="N24" s="173" t="str">
        <f t="shared" si="3"/>
        <v/>
      </c>
      <c r="O24" s="171">
        <v>5</v>
      </c>
      <c r="P24" s="174">
        <v>2</v>
      </c>
      <c r="Q24" s="173">
        <f t="shared" si="4"/>
        <v>40</v>
      </c>
      <c r="R24" s="174">
        <v>2</v>
      </c>
      <c r="S24" s="172">
        <v>7</v>
      </c>
      <c r="T24" s="175">
        <v>2</v>
      </c>
      <c r="U24" s="173">
        <f t="shared" si="5"/>
        <v>28.6</v>
      </c>
      <c r="V24" s="172">
        <v>5</v>
      </c>
      <c r="W24" s="176">
        <v>2</v>
      </c>
      <c r="X24" s="177">
        <f t="shared" si="6"/>
        <v>40</v>
      </c>
    </row>
    <row r="25" spans="1:24" s="178" customFormat="1" ht="16.5" customHeight="1" x14ac:dyDescent="0.3">
      <c r="A25" s="54" t="s">
        <v>93</v>
      </c>
      <c r="B25" s="92">
        <v>0</v>
      </c>
      <c r="C25" s="171">
        <v>2</v>
      </c>
      <c r="D25" s="172">
        <v>0</v>
      </c>
      <c r="E25" s="173">
        <f t="shared" si="0"/>
        <v>0</v>
      </c>
      <c r="F25" s="174">
        <v>0</v>
      </c>
      <c r="G25" s="174">
        <v>0</v>
      </c>
      <c r="H25" s="173" t="str">
        <f t="shared" si="1"/>
        <v/>
      </c>
      <c r="I25" s="172">
        <v>0</v>
      </c>
      <c r="J25" s="172">
        <v>0</v>
      </c>
      <c r="K25" s="173" t="str">
        <f t="shared" si="2"/>
        <v/>
      </c>
      <c r="L25" s="174">
        <v>0</v>
      </c>
      <c r="M25" s="174">
        <v>0</v>
      </c>
      <c r="N25" s="173" t="str">
        <f t="shared" si="3"/>
        <v/>
      </c>
      <c r="O25" s="171">
        <v>1</v>
      </c>
      <c r="P25" s="174">
        <v>0</v>
      </c>
      <c r="Q25" s="173">
        <f t="shared" si="4"/>
        <v>0</v>
      </c>
      <c r="R25" s="174">
        <v>0</v>
      </c>
      <c r="S25" s="172">
        <v>1</v>
      </c>
      <c r="T25" s="175">
        <v>0</v>
      </c>
      <c r="U25" s="173">
        <f t="shared" si="5"/>
        <v>0</v>
      </c>
      <c r="V25" s="172">
        <v>1</v>
      </c>
      <c r="W25" s="176">
        <v>0</v>
      </c>
      <c r="X25" s="177">
        <f t="shared" si="6"/>
        <v>0</v>
      </c>
    </row>
    <row r="26" spans="1:24" s="178" customFormat="1" ht="16.5" customHeight="1" x14ac:dyDescent="0.3">
      <c r="A26" s="54" t="s">
        <v>94</v>
      </c>
      <c r="B26" s="92">
        <v>3</v>
      </c>
      <c r="C26" s="171">
        <v>4</v>
      </c>
      <c r="D26" s="172">
        <v>3</v>
      </c>
      <c r="E26" s="173">
        <f t="shared" si="0"/>
        <v>75</v>
      </c>
      <c r="F26" s="174">
        <v>0</v>
      </c>
      <c r="G26" s="174">
        <v>0</v>
      </c>
      <c r="H26" s="173" t="str">
        <f t="shared" si="1"/>
        <v/>
      </c>
      <c r="I26" s="172">
        <v>0</v>
      </c>
      <c r="J26" s="172">
        <v>0</v>
      </c>
      <c r="K26" s="173" t="str">
        <f t="shared" si="2"/>
        <v/>
      </c>
      <c r="L26" s="174">
        <v>0</v>
      </c>
      <c r="M26" s="174">
        <v>1</v>
      </c>
      <c r="N26" s="173" t="str">
        <f t="shared" si="3"/>
        <v/>
      </c>
      <c r="O26" s="171">
        <v>4</v>
      </c>
      <c r="P26" s="174">
        <v>3</v>
      </c>
      <c r="Q26" s="173">
        <f t="shared" si="4"/>
        <v>75</v>
      </c>
      <c r="R26" s="174">
        <v>1</v>
      </c>
      <c r="S26" s="172">
        <v>4</v>
      </c>
      <c r="T26" s="175">
        <v>1</v>
      </c>
      <c r="U26" s="173">
        <f t="shared" si="5"/>
        <v>25</v>
      </c>
      <c r="V26" s="172">
        <v>3</v>
      </c>
      <c r="W26" s="176">
        <v>1</v>
      </c>
      <c r="X26" s="177">
        <f t="shared" si="6"/>
        <v>33.299999999999997</v>
      </c>
    </row>
    <row r="27" spans="1:24" s="178" customFormat="1" ht="16.5" customHeight="1" x14ac:dyDescent="0.3">
      <c r="A27" s="54" t="s">
        <v>95</v>
      </c>
      <c r="B27" s="92">
        <v>3</v>
      </c>
      <c r="C27" s="171">
        <v>14</v>
      </c>
      <c r="D27" s="172">
        <v>3</v>
      </c>
      <c r="E27" s="173">
        <f t="shared" si="0"/>
        <v>21.4</v>
      </c>
      <c r="F27" s="174">
        <v>4</v>
      </c>
      <c r="G27" s="174">
        <v>0</v>
      </c>
      <c r="H27" s="173">
        <f t="shared" si="1"/>
        <v>0</v>
      </c>
      <c r="I27" s="172">
        <v>0</v>
      </c>
      <c r="J27" s="172">
        <v>0</v>
      </c>
      <c r="K27" s="173" t="str">
        <f t="shared" si="2"/>
        <v/>
      </c>
      <c r="L27" s="174">
        <v>0</v>
      </c>
      <c r="M27" s="174">
        <v>0</v>
      </c>
      <c r="N27" s="173" t="str">
        <f t="shared" si="3"/>
        <v/>
      </c>
      <c r="O27" s="171">
        <v>7</v>
      </c>
      <c r="P27" s="174">
        <v>3</v>
      </c>
      <c r="Q27" s="173">
        <f t="shared" si="4"/>
        <v>42.9</v>
      </c>
      <c r="R27" s="174">
        <v>2</v>
      </c>
      <c r="S27" s="172">
        <v>5</v>
      </c>
      <c r="T27" s="175">
        <v>2</v>
      </c>
      <c r="U27" s="173">
        <f t="shared" si="5"/>
        <v>40</v>
      </c>
      <c r="V27" s="172">
        <v>3</v>
      </c>
      <c r="W27" s="176">
        <v>1</v>
      </c>
      <c r="X27" s="177">
        <f t="shared" si="6"/>
        <v>33.299999999999997</v>
      </c>
    </row>
    <row r="28" spans="1:24" s="178" customFormat="1" ht="16.5" customHeight="1" x14ac:dyDescent="0.3">
      <c r="A28" s="54" t="s">
        <v>96</v>
      </c>
      <c r="B28" s="92">
        <v>29</v>
      </c>
      <c r="C28" s="171">
        <v>47</v>
      </c>
      <c r="D28" s="172">
        <v>28</v>
      </c>
      <c r="E28" s="173">
        <f t="shared" si="0"/>
        <v>59.6</v>
      </c>
      <c r="F28" s="174">
        <v>7</v>
      </c>
      <c r="G28" s="174">
        <v>2</v>
      </c>
      <c r="H28" s="173">
        <f t="shared" si="1"/>
        <v>28.6</v>
      </c>
      <c r="I28" s="172">
        <v>1</v>
      </c>
      <c r="J28" s="172">
        <v>0</v>
      </c>
      <c r="K28" s="173">
        <f t="shared" si="2"/>
        <v>0</v>
      </c>
      <c r="L28" s="174">
        <v>0</v>
      </c>
      <c r="M28" s="174">
        <v>0</v>
      </c>
      <c r="N28" s="173" t="str">
        <f t="shared" si="3"/>
        <v/>
      </c>
      <c r="O28" s="171">
        <v>25</v>
      </c>
      <c r="P28" s="174">
        <v>15</v>
      </c>
      <c r="Q28" s="173">
        <f t="shared" si="4"/>
        <v>60</v>
      </c>
      <c r="R28" s="174">
        <v>19</v>
      </c>
      <c r="S28" s="172">
        <v>34</v>
      </c>
      <c r="T28" s="175">
        <v>18</v>
      </c>
      <c r="U28" s="173">
        <f t="shared" si="5"/>
        <v>52.9</v>
      </c>
      <c r="V28" s="172">
        <v>30</v>
      </c>
      <c r="W28" s="176">
        <v>14</v>
      </c>
      <c r="X28" s="177">
        <f t="shared" si="6"/>
        <v>46.7</v>
      </c>
    </row>
    <row r="29" spans="1:24" s="178" customFormat="1" ht="42" customHeight="1" x14ac:dyDescent="0.3">
      <c r="A29" s="185"/>
      <c r="B29" s="322" t="s">
        <v>102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186"/>
      <c r="P29" s="186"/>
      <c r="Q29" s="186"/>
      <c r="R29" s="186"/>
      <c r="S29" s="186"/>
      <c r="T29" s="186"/>
      <c r="U29" s="186"/>
      <c r="V29" s="186"/>
      <c r="W29" s="186"/>
      <c r="X29" s="186"/>
    </row>
    <row r="30" spans="1:24" x14ac:dyDescent="0.25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 x14ac:dyDescent="0.25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1:23" x14ac:dyDescent="0.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1:23" x14ac:dyDescent="0.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1:23" x14ac:dyDescent="0.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1:23" x14ac:dyDescent="0.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</sheetData>
  <mergeCells count="12">
    <mergeCell ref="S3:U5"/>
    <mergeCell ref="V3:X5"/>
    <mergeCell ref="A3:A6"/>
    <mergeCell ref="B3:B5"/>
    <mergeCell ref="C3:E5"/>
    <mergeCell ref="F3:H5"/>
    <mergeCell ref="I3:K5"/>
    <mergeCell ref="B29:N29"/>
    <mergeCell ref="B1:N1"/>
    <mergeCell ref="L3:N5"/>
    <mergeCell ref="O3:Q5"/>
    <mergeCell ref="R3:R5"/>
  </mergeCells>
  <phoneticPr fontId="87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4" orientation="landscape" r:id="rId1"/>
  <headerFooter alignWithMargins="0"/>
  <colBreaks count="1" manualBreakCount="1">
    <brk id="14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K20"/>
  <sheetViews>
    <sheetView view="pageBreakPreview" zoomScale="90" zoomScaleNormal="70" zoomScaleSheetLayoutView="90" workbookViewId="0">
      <selection activeCell="B4" sqref="B4:C5"/>
    </sheetView>
  </sheetViews>
  <sheetFormatPr defaultColWidth="8" defaultRowHeight="13.2" x14ac:dyDescent="0.25"/>
  <cols>
    <col min="1" max="1" width="61.33203125" style="2" customWidth="1"/>
    <col min="2" max="3" width="17.332031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 x14ac:dyDescent="0.25">
      <c r="A1" s="253" t="s">
        <v>72</v>
      </c>
      <c r="B1" s="253"/>
      <c r="C1" s="253"/>
      <c r="D1" s="253"/>
      <c r="E1" s="253"/>
    </row>
    <row r="2" spans="1:11" ht="23.25" customHeight="1" x14ac:dyDescent="0.25">
      <c r="A2" s="253" t="s">
        <v>25</v>
      </c>
      <c r="B2" s="253"/>
      <c r="C2" s="253"/>
      <c r="D2" s="253"/>
      <c r="E2" s="253"/>
    </row>
    <row r="3" spans="1:11" ht="6" customHeight="1" x14ac:dyDescent="0.25">
      <c r="A3" s="26"/>
    </row>
    <row r="4" spans="1:11" s="3" customFormat="1" ht="23.25" customHeight="1" x14ac:dyDescent="0.3">
      <c r="A4" s="265"/>
      <c r="B4" s="324" t="s">
        <v>103</v>
      </c>
      <c r="C4" s="324" t="s">
        <v>104</v>
      </c>
      <c r="D4" s="290" t="s">
        <v>1</v>
      </c>
      <c r="E4" s="291"/>
    </row>
    <row r="5" spans="1:11" s="3" customFormat="1" ht="38.25" customHeight="1" x14ac:dyDescent="0.3">
      <c r="A5" s="265"/>
      <c r="B5" s="325"/>
      <c r="C5" s="325"/>
      <c r="D5" s="4" t="s">
        <v>2</v>
      </c>
      <c r="E5" s="5" t="s">
        <v>50</v>
      </c>
    </row>
    <row r="6" spans="1:11" s="8" customFormat="1" ht="15.75" customHeight="1" x14ac:dyDescent="0.3">
      <c r="A6" s="6" t="s">
        <v>4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 x14ac:dyDescent="0.3">
      <c r="A7" s="9" t="s">
        <v>105</v>
      </c>
      <c r="B7" s="188" t="s">
        <v>46</v>
      </c>
      <c r="C7" s="132">
        <v>2953</v>
      </c>
      <c r="D7" s="151" t="s">
        <v>47</v>
      </c>
      <c r="E7" s="144" t="s">
        <v>47</v>
      </c>
      <c r="K7" s="11"/>
    </row>
    <row r="8" spans="1:11" s="3" customFormat="1" ht="31.5" customHeight="1" x14ac:dyDescent="0.3">
      <c r="A8" s="9" t="s">
        <v>61</v>
      </c>
      <c r="B8" s="133">
        <v>4773</v>
      </c>
      <c r="C8" s="133">
        <v>2842</v>
      </c>
      <c r="D8" s="144">
        <f t="shared" ref="D8:D12" si="0">C8/B8*100</f>
        <v>59.543264194426982</v>
      </c>
      <c r="E8" s="126">
        <f t="shared" ref="E8:E12" si="1">C8-B8</f>
        <v>-1931</v>
      </c>
      <c r="K8" s="11"/>
    </row>
    <row r="9" spans="1:11" s="3" customFormat="1" ht="30" customHeight="1" x14ac:dyDescent="0.3">
      <c r="A9" s="12" t="s">
        <v>62</v>
      </c>
      <c r="B9" s="133">
        <v>92</v>
      </c>
      <c r="C9" s="133">
        <v>56</v>
      </c>
      <c r="D9" s="144">
        <f t="shared" si="0"/>
        <v>60.869565217391312</v>
      </c>
      <c r="E9" s="126">
        <f t="shared" si="1"/>
        <v>-36</v>
      </c>
      <c r="K9" s="11"/>
    </row>
    <row r="10" spans="1:11" s="3" customFormat="1" ht="31.5" customHeight="1" x14ac:dyDescent="0.3">
      <c r="A10" s="13" t="s">
        <v>53</v>
      </c>
      <c r="B10" s="133">
        <v>86</v>
      </c>
      <c r="C10" s="133">
        <v>81</v>
      </c>
      <c r="D10" s="144">
        <f t="shared" si="0"/>
        <v>94.186046511627907</v>
      </c>
      <c r="E10" s="126">
        <f t="shared" si="1"/>
        <v>-5</v>
      </c>
      <c r="K10" s="11"/>
    </row>
    <row r="11" spans="1:11" s="3" customFormat="1" ht="45.75" customHeight="1" x14ac:dyDescent="0.3">
      <c r="A11" s="13" t="s">
        <v>63</v>
      </c>
      <c r="B11" s="133">
        <v>11</v>
      </c>
      <c r="C11" s="133">
        <v>10</v>
      </c>
      <c r="D11" s="144">
        <f t="shared" si="0"/>
        <v>90.909090909090907</v>
      </c>
      <c r="E11" s="126">
        <f t="shared" si="1"/>
        <v>-1</v>
      </c>
      <c r="K11" s="11"/>
    </row>
    <row r="12" spans="1:11" s="3" customFormat="1" ht="43.5" customHeight="1" x14ac:dyDescent="0.3">
      <c r="A12" s="13" t="s">
        <v>55</v>
      </c>
      <c r="B12" s="133">
        <v>2373</v>
      </c>
      <c r="C12" s="133">
        <v>1520</v>
      </c>
      <c r="D12" s="144">
        <f t="shared" si="0"/>
        <v>64.053940160134843</v>
      </c>
      <c r="E12" s="126">
        <f t="shared" si="1"/>
        <v>-853</v>
      </c>
      <c r="K12" s="11"/>
    </row>
    <row r="13" spans="1:11" s="3" customFormat="1" ht="12.75" customHeight="1" x14ac:dyDescent="0.3">
      <c r="A13" s="260" t="s">
        <v>5</v>
      </c>
      <c r="B13" s="261"/>
      <c r="C13" s="261"/>
      <c r="D13" s="261"/>
      <c r="E13" s="261"/>
      <c r="K13" s="11"/>
    </row>
    <row r="14" spans="1:11" s="3" customFormat="1" ht="15" customHeight="1" x14ac:dyDescent="0.3">
      <c r="A14" s="262"/>
      <c r="B14" s="263"/>
      <c r="C14" s="263"/>
      <c r="D14" s="263"/>
      <c r="E14" s="263"/>
      <c r="K14" s="11"/>
    </row>
    <row r="15" spans="1:11" s="3" customFormat="1" ht="20.25" customHeight="1" x14ac:dyDescent="0.3">
      <c r="A15" s="258" t="s">
        <v>0</v>
      </c>
      <c r="B15" s="258" t="s">
        <v>98</v>
      </c>
      <c r="C15" s="258" t="s">
        <v>99</v>
      </c>
      <c r="D15" s="290" t="s">
        <v>1</v>
      </c>
      <c r="E15" s="291"/>
      <c r="K15" s="11"/>
    </row>
    <row r="16" spans="1:11" ht="35.25" customHeight="1" x14ac:dyDescent="0.25">
      <c r="A16" s="259"/>
      <c r="B16" s="259"/>
      <c r="C16" s="259"/>
      <c r="D16" s="4" t="s">
        <v>2</v>
      </c>
      <c r="E16" s="5" t="s">
        <v>56</v>
      </c>
      <c r="K16" s="11"/>
    </row>
    <row r="17" spans="1:11" ht="24" customHeight="1" x14ac:dyDescent="0.25">
      <c r="A17" s="9" t="s">
        <v>64</v>
      </c>
      <c r="B17" s="10" t="s">
        <v>46</v>
      </c>
      <c r="C17" s="132">
        <v>2586</v>
      </c>
      <c r="D17" s="18" t="s">
        <v>47</v>
      </c>
      <c r="E17" s="19" t="s">
        <v>47</v>
      </c>
      <c r="K17" s="11"/>
    </row>
    <row r="18" spans="1:11" ht="25.5" customHeight="1" x14ac:dyDescent="0.25">
      <c r="A18" s="1" t="s">
        <v>61</v>
      </c>
      <c r="B18" s="137">
        <v>4408</v>
      </c>
      <c r="C18" s="136">
        <v>2502</v>
      </c>
      <c r="D18" s="18">
        <f>C18/B18*100</f>
        <v>56.760435571687836</v>
      </c>
      <c r="E18" s="138">
        <f>C18-B18</f>
        <v>-1906</v>
      </c>
      <c r="K18" s="11"/>
    </row>
    <row r="19" spans="1:11" ht="33.75" customHeight="1" x14ac:dyDescent="0.25">
      <c r="A19" s="1" t="s">
        <v>59</v>
      </c>
      <c r="B19" s="137">
        <v>3731</v>
      </c>
      <c r="C19" s="136">
        <v>2089</v>
      </c>
      <c r="D19" s="18">
        <f>C19/B19*100</f>
        <v>55.990351112302328</v>
      </c>
      <c r="E19" s="138">
        <f>C19-B19</f>
        <v>-1642</v>
      </c>
      <c r="K19" s="11"/>
    </row>
    <row r="20" spans="1:11" ht="49.5" customHeight="1" x14ac:dyDescent="0.25">
      <c r="A20" s="264" t="s">
        <v>97</v>
      </c>
      <c r="B20" s="264"/>
      <c r="C20" s="264"/>
      <c r="D20" s="264"/>
      <c r="E20" s="264"/>
    </row>
  </sheetData>
  <mergeCells count="12">
    <mergeCell ref="A13:E14"/>
    <mergeCell ref="A20:E20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Эдуард Мнацаканян</cp:lastModifiedBy>
  <cp:lastPrinted>2021-05-13T08:50:06Z</cp:lastPrinted>
  <dcterms:created xsi:type="dcterms:W3CDTF">2020-12-10T10:35:03Z</dcterms:created>
  <dcterms:modified xsi:type="dcterms:W3CDTF">2022-04-01T07:32:49Z</dcterms:modified>
</cp:coreProperties>
</file>