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05" yWindow="-105" windowWidth="20730" windowHeight="11760" tabRatio="793" activeTab="15"/>
  </bookViews>
  <sheets>
    <sheet name="1" sheetId="23" r:id="rId1"/>
    <sheet name="2" sheetId="66" r:id="rId2"/>
    <sheet name="3" sheetId="42" r:id="rId3"/>
    <sheet name="4" sheetId="67" r:id="rId4"/>
    <sheet name="5" sheetId="24" r:id="rId5"/>
    <sheet name="6" sheetId="68" r:id="rId6"/>
    <sheet name="7" sheetId="61" r:id="rId7"/>
    <sheet name="8" sheetId="69" r:id="rId8"/>
    <sheet name="9" sheetId="40" r:id="rId9"/>
    <sheet name="10" sheetId="70" r:id="rId10"/>
    <sheet name="11" sheetId="51" r:id="rId11"/>
    <sheet name="12" sheetId="64" r:id="rId12"/>
    <sheet name="13" sheetId="65" r:id="rId13"/>
    <sheet name="14" sheetId="58" r:id="rId14"/>
    <sheet name="15" sheetId="71" r:id="rId15"/>
    <sheet name="16" sheetId="7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'[2]Sheet1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'[2]Sheet1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[3]Sheet3!$A$3</definedName>
    <definedName name="hjj" localSheetId="10">[4]Sheet3!$A$3</definedName>
    <definedName name="hjj" localSheetId="14">[3]Sheet3!$A$3</definedName>
    <definedName name="hjj" localSheetId="15">[3]Sheet3!$A$3</definedName>
    <definedName name="hjj" localSheetId="5">[3]Sheet3!$A$3</definedName>
    <definedName name="hjj">[5]Sheet3!$A$3</definedName>
    <definedName name="hl_0" localSheetId="9">#REF!</definedName>
    <definedName name="hl_0" localSheetId="10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'[2]Sheet1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'1'!$A$1:$E$19</definedName>
    <definedName name="_xlnm.Print_Area" localSheetId="9">'10'!$A$1:$X$29</definedName>
    <definedName name="_xlnm.Print_Area" localSheetId="10">'11'!$A$1:$D$20</definedName>
    <definedName name="_xlnm.Print_Area" localSheetId="11">'12'!$A$1:$K$27</definedName>
    <definedName name="_xlnm.Print_Area" localSheetId="12">'13'!$A$1:$K$27</definedName>
    <definedName name="_xlnm.Print_Area" localSheetId="13">'14'!$A$1:$I$21</definedName>
    <definedName name="_xlnm.Print_Area" localSheetId="14">'15'!$A$1:$X$30</definedName>
    <definedName name="_xlnm.Print_Area" localSheetId="15">'16'!$A$1:$X$30</definedName>
    <definedName name="_xlnm.Print_Area" localSheetId="1">'2'!$A$1:$X$28</definedName>
    <definedName name="_xlnm.Print_Area" localSheetId="2">'3'!$A$1:$E$18</definedName>
    <definedName name="_xlnm.Print_Area" localSheetId="3">'4'!$A$1:$X$28</definedName>
    <definedName name="_xlnm.Print_Area" localSheetId="4">'5'!$A$1:$E$19</definedName>
    <definedName name="_xlnm.Print_Area" localSheetId="5">'6'!$A$1:$X$29</definedName>
    <definedName name="_xlnm.Print_Area" localSheetId="6">'7'!$A$1:$E$19</definedName>
    <definedName name="_xlnm.Print_Area" localSheetId="7">'8'!$A$1:$X$29</definedName>
    <definedName name="_xlnm.Print_Area" localSheetId="8">'9'!$A$1:$E$20</definedName>
    <definedName name="олд" localSheetId="9">'[1]Sheet1 (3)'!#REF!</definedName>
    <definedName name="олд" localSheetId="10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'[2]Sheet1 (2)'!#REF!</definedName>
    <definedName name="оплад" localSheetId="14">'[2]Sheet1 (2)'!#REF!</definedName>
    <definedName name="оплад" localSheetId="15">'[2]Sheet1 (2)'!#REF!</definedName>
    <definedName name="оплад" localSheetId="1">'[2]Sheet1 (2)'!#REF!</definedName>
    <definedName name="оплад" localSheetId="2">'[2]Sheet1 (2)'!#REF!</definedName>
    <definedName name="оплад" localSheetId="3">'[2]Sheet1 (2)'!#REF!</definedName>
    <definedName name="оплад" localSheetId="5">'[2]Sheet1 (2)'!#REF!</definedName>
    <definedName name="оплад" localSheetId="6">'[2]Sheet1 (2)'!#REF!</definedName>
    <definedName name="оплад" localSheetId="7">'[2]Sheet1 (2)'!#REF!</definedName>
    <definedName name="оплад" localSheetId="8">'[2]Sheet1 (2)'!#REF!</definedName>
    <definedName name="оплад">'[2]Sheet1 (2)'!#REF!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'[2]Sheet1 (3)'!#REF!</definedName>
    <definedName name="праовл" localSheetId="14">'[2]Sheet1 (3)'!#REF!</definedName>
    <definedName name="праовл" localSheetId="15">'[2]Sheet1 (3)'!#REF!</definedName>
    <definedName name="праовл" localSheetId="1">'[2]Sheet1 (3)'!#REF!</definedName>
    <definedName name="праовл" localSheetId="2">'[2]Sheet1 (3)'!#REF!</definedName>
    <definedName name="праовл" localSheetId="3">'[2]Sheet1 (3)'!#REF!</definedName>
    <definedName name="праовл" localSheetId="5">'[2]Sheet1 (3)'!#REF!</definedName>
    <definedName name="праовл" localSheetId="6">'[2]Sheet1 (3)'!#REF!</definedName>
    <definedName name="праовл" localSheetId="7">'[2]Sheet1 (3)'!#REF!</definedName>
    <definedName name="праовл" localSheetId="8">'[2]Sheet1 (3)'!#REF!</definedName>
    <definedName name="праовл">'[2]Sheet1 (3)'!#REF!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'[2]Sheet1 (2)'!#REF!</definedName>
    <definedName name="рррр" localSheetId="14">'[2]Sheet1 (2)'!#REF!</definedName>
    <definedName name="рррр" localSheetId="15">'[2]Sheet1 (2)'!#REF!</definedName>
    <definedName name="рррр" localSheetId="1">'[2]Sheet1 (2)'!#REF!</definedName>
    <definedName name="рррр" localSheetId="2">'[2]Sheet1 (2)'!#REF!</definedName>
    <definedName name="рррр" localSheetId="3">'[2]Sheet1 (2)'!#REF!</definedName>
    <definedName name="рррр" localSheetId="5">'[2]Sheet1 (2)'!#REF!</definedName>
    <definedName name="рррр" localSheetId="6">'[2]Sheet1 (2)'!#REF!</definedName>
    <definedName name="рррр" localSheetId="7">'[2]Sheet1 (2)'!#REF!</definedName>
    <definedName name="рррр" localSheetId="8">'[2]Sheet1 (2)'!#REF!</definedName>
    <definedName name="рррр">'[2]Sheet1 (2)'!#REF!</definedName>
    <definedName name="ррррау" localSheetId="9">'[1]Sheet1 (3)'!#REF!</definedName>
    <definedName name="ррррау" localSheetId="14">'[1]Sheet1 (3)'!#REF!</definedName>
    <definedName name="ррррау" localSheetId="15">'[1]Sheet1 (3)'!#REF!</definedName>
    <definedName name="ррррау" localSheetId="1">'[1]Sheet1 (3)'!#REF!</definedName>
    <definedName name="ррррау" localSheetId="2">'[1]Sheet1 (3)'!#REF!</definedName>
    <definedName name="ррррау" localSheetId="3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[6]Sheet3!$A$2</definedName>
    <definedName name="ц" localSheetId="10">[7]Sheet3!$A$2</definedName>
    <definedName name="ц" localSheetId="14">[6]Sheet3!$A$2</definedName>
    <definedName name="ц" localSheetId="15">[6]Sheet3!$A$2</definedName>
    <definedName name="ц" localSheetId="5">[6]Sheet3!$A$2</definedName>
    <definedName name="ц">[8]Sheet3!$A$2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" i="70"/>
  <c r="V8"/>
  <c r="T8"/>
  <c r="S8"/>
  <c r="R8"/>
  <c r="P8"/>
  <c r="O8"/>
  <c r="M8"/>
  <c r="L8"/>
  <c r="J8"/>
  <c r="I8"/>
  <c r="G8"/>
  <c r="F8"/>
  <c r="C8"/>
  <c r="D8"/>
  <c r="B8"/>
  <c r="C18" i="40" l="1"/>
  <c r="C19"/>
  <c r="B19"/>
  <c r="B18"/>
  <c r="C17"/>
  <c r="C12"/>
  <c r="C11"/>
  <c r="C10"/>
  <c r="C9"/>
  <c r="C8"/>
  <c r="B12"/>
  <c r="B11"/>
  <c r="B10"/>
  <c r="B9"/>
  <c r="B8"/>
  <c r="C7"/>
  <c r="W8" i="72" l="1"/>
  <c r="G20" i="58" s="1"/>
  <c r="V8" i="72"/>
  <c r="F20" i="58" s="1"/>
  <c r="H20" s="1"/>
  <c r="T8" i="72"/>
  <c r="G19" i="58" s="1"/>
  <c r="I19" s="1"/>
  <c r="S8" i="72"/>
  <c r="F19" i="58" s="1"/>
  <c r="H19" s="1"/>
  <c r="R8" i="72"/>
  <c r="G18" i="58" s="1"/>
  <c r="P8" i="72"/>
  <c r="G13" i="58" s="1"/>
  <c r="O8" i="72"/>
  <c r="F13" i="58" s="1"/>
  <c r="H13" s="1"/>
  <c r="M8" i="72"/>
  <c r="L8"/>
  <c r="F12" i="58" s="1"/>
  <c r="J8" i="72"/>
  <c r="G11" i="58" s="1"/>
  <c r="I8" i="72"/>
  <c r="F11" i="58" s="1"/>
  <c r="H11" s="1"/>
  <c r="G8" i="72"/>
  <c r="G10" i="58" s="1"/>
  <c r="I10" s="1"/>
  <c r="F8" i="72"/>
  <c r="F10" i="58" s="1"/>
  <c r="C8" i="72"/>
  <c r="F9" i="58" s="1"/>
  <c r="H9" s="1"/>
  <c r="D8" i="72"/>
  <c r="G9" i="58" s="1"/>
  <c r="I9" s="1"/>
  <c r="B8" i="72"/>
  <c r="G8" i="58" s="1"/>
  <c r="X28" i="72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X28" i="71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X28" i="70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W8" i="71"/>
  <c r="C20" i="58" s="1"/>
  <c r="V8" i="71"/>
  <c r="T8"/>
  <c r="C19" i="58" s="1"/>
  <c r="S8" i="71"/>
  <c r="R8"/>
  <c r="C18" i="58" s="1"/>
  <c r="P8" i="71"/>
  <c r="C13" i="58" s="1"/>
  <c r="O8" i="71"/>
  <c r="M8"/>
  <c r="L8"/>
  <c r="B12" i="58" s="1"/>
  <c r="J8" i="71"/>
  <c r="C11" i="58" s="1"/>
  <c r="I8" i="71"/>
  <c r="G8"/>
  <c r="C10" i="58" s="1"/>
  <c r="F8" i="71"/>
  <c r="C8"/>
  <c r="B9" i="58" s="1"/>
  <c r="D9" s="1"/>
  <c r="D8" i="71"/>
  <c r="C9" i="58" s="1"/>
  <c r="B8" i="71"/>
  <c r="C8" i="58" s="1"/>
  <c r="X8" i="72" l="1"/>
  <c r="I20" i="58"/>
  <c r="I13"/>
  <c r="K8" i="72"/>
  <c r="I11" i="58"/>
  <c r="H10"/>
  <c r="E8" i="71"/>
  <c r="Q8" i="72"/>
  <c r="N8"/>
  <c r="G12" i="58"/>
  <c r="I12" s="1"/>
  <c r="X8" i="71"/>
  <c r="B20" i="58"/>
  <c r="U8" i="71"/>
  <c r="B19" i="58"/>
  <c r="D19" s="1"/>
  <c r="Q8" i="71"/>
  <c r="B13" i="58"/>
  <c r="D13" s="1"/>
  <c r="N8" i="71"/>
  <c r="C12" i="58"/>
  <c r="E12" s="1"/>
  <c r="K8" i="71"/>
  <c r="B11" i="58"/>
  <c r="D11" s="1"/>
  <c r="H8" i="71"/>
  <c r="B10" i="58"/>
  <c r="D10" s="1"/>
  <c r="U8" i="72"/>
  <c r="H8"/>
  <c r="H12" i="58" l="1"/>
  <c r="E20"/>
  <c r="D20"/>
  <c r="E19"/>
  <c r="E13"/>
  <c r="D12"/>
  <c r="E11"/>
  <c r="E10"/>
  <c r="K7" i="65"/>
  <c r="J7"/>
  <c r="I7"/>
  <c r="H7"/>
  <c r="G7"/>
  <c r="F7"/>
  <c r="E7"/>
  <c r="D7"/>
  <c r="C7"/>
  <c r="B7"/>
  <c r="D10" i="51" l="1"/>
  <c r="C7" i="64"/>
  <c r="C9" i="51" s="1"/>
  <c r="D7" i="64"/>
  <c r="C10" i="51" s="1"/>
  <c r="E7" i="64"/>
  <c r="F7"/>
  <c r="G7"/>
  <c r="C12" i="51" s="1"/>
  <c r="H7" i="64"/>
  <c r="C13" i="51" s="1"/>
  <c r="I7" i="64"/>
  <c r="J7"/>
  <c r="C19" i="51" s="1"/>
  <c r="K7" i="64"/>
  <c r="C20" i="51" s="1"/>
  <c r="B7" i="64"/>
  <c r="C8" i="51" s="1"/>
  <c r="D20"/>
  <c r="D19"/>
  <c r="D18"/>
  <c r="D13"/>
  <c r="D12"/>
  <c r="D11"/>
  <c r="D9"/>
  <c r="D8"/>
  <c r="C18"/>
  <c r="C11"/>
  <c r="B11" s="1"/>
  <c r="D8" i="40"/>
  <c r="E8"/>
  <c r="D9"/>
  <c r="E9"/>
  <c r="D10"/>
  <c r="E10"/>
  <c r="D11"/>
  <c r="E11"/>
  <c r="D12"/>
  <c r="E12"/>
  <c r="D18"/>
  <c r="E18"/>
  <c r="D19"/>
  <c r="E19"/>
  <c r="B18" i="51" l="1"/>
  <c r="B19"/>
  <c r="B8"/>
  <c r="B20"/>
  <c r="B12"/>
  <c r="B13"/>
  <c r="B9"/>
  <c r="B10"/>
  <c r="X28" i="69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W8"/>
  <c r="C18" i="61" s="1"/>
  <c r="V8" i="69"/>
  <c r="T8"/>
  <c r="C17" i="61" s="1"/>
  <c r="S8" i="69"/>
  <c r="R8"/>
  <c r="C16" i="61" s="1"/>
  <c r="P8" i="69"/>
  <c r="C11" i="61" s="1"/>
  <c r="O8" i="69"/>
  <c r="M8"/>
  <c r="C10" i="61" s="1"/>
  <c r="L8" i="69"/>
  <c r="B10" i="61" s="1"/>
  <c r="J8" i="69"/>
  <c r="C9" i="61" s="1"/>
  <c r="I8" i="69"/>
  <c r="G8"/>
  <c r="C8" i="61" s="1"/>
  <c r="F8" i="69"/>
  <c r="D8"/>
  <c r="C7" i="61" s="1"/>
  <c r="C8" i="69"/>
  <c r="B8"/>
  <c r="C6" i="61" s="1"/>
  <c r="E10"/>
  <c r="D10"/>
  <c r="X28" i="6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W8"/>
  <c r="C18" i="24" s="1"/>
  <c r="V8" i="68"/>
  <c r="T8"/>
  <c r="C17" i="24" s="1"/>
  <c r="S8" i="68"/>
  <c r="R8"/>
  <c r="C16" i="24" s="1"/>
  <c r="P8" i="68"/>
  <c r="C11" i="24" s="1"/>
  <c r="O8" i="68"/>
  <c r="M8"/>
  <c r="C10" i="24" s="1"/>
  <c r="L8" i="68"/>
  <c r="B10" i="24" s="1"/>
  <c r="J8" i="68"/>
  <c r="C9" i="24" s="1"/>
  <c r="I8" i="68"/>
  <c r="G8"/>
  <c r="C8" i="24" s="1"/>
  <c r="F8" i="68"/>
  <c r="D8"/>
  <c r="C7" i="24" s="1"/>
  <c r="C8" i="68"/>
  <c r="B7" i="24" s="1"/>
  <c r="B8" i="68"/>
  <c r="C6" i="24" s="1"/>
  <c r="X8" i="69" l="1"/>
  <c r="B18" i="61"/>
  <c r="U8" i="69"/>
  <c r="B17" i="61"/>
  <c r="Q8" i="69"/>
  <c r="B11" i="61"/>
  <c r="D11" s="1"/>
  <c r="N8" i="69"/>
  <c r="K8"/>
  <c r="B9" i="61"/>
  <c r="D9" s="1"/>
  <c r="H8" i="69"/>
  <c r="B8" i="61"/>
  <c r="E8" i="69"/>
  <c r="B7" i="61"/>
  <c r="X8" i="68"/>
  <c r="B18" i="24"/>
  <c r="E18" s="1"/>
  <c r="U8" i="68"/>
  <c r="B17" i="24"/>
  <c r="E17" s="1"/>
  <c r="Q8" i="68"/>
  <c r="B11" i="24"/>
  <c r="N8" i="68"/>
  <c r="K8"/>
  <c r="B9" i="24"/>
  <c r="H8" i="68"/>
  <c r="B8" i="24"/>
  <c r="E8" i="68"/>
  <c r="D18" i="24"/>
  <c r="D17"/>
  <c r="E11"/>
  <c r="D11"/>
  <c r="E10"/>
  <c r="D10"/>
  <c r="E9"/>
  <c r="D9"/>
  <c r="E8"/>
  <c r="D8"/>
  <c r="E7"/>
  <c r="D7"/>
  <c r="X27" i="6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W7"/>
  <c r="C17" i="42" s="1"/>
  <c r="V7" i="67"/>
  <c r="T7"/>
  <c r="C16" i="42" s="1"/>
  <c r="S7" i="67"/>
  <c r="R7"/>
  <c r="C15" i="42" s="1"/>
  <c r="P7" i="67"/>
  <c r="C10" i="42" s="1"/>
  <c r="O7" i="67"/>
  <c r="M7"/>
  <c r="C9" i="42" s="1"/>
  <c r="D9" s="1"/>
  <c r="L7" i="67"/>
  <c r="B9" i="42" s="1"/>
  <c r="J7" i="67"/>
  <c r="C8" i="42" s="1"/>
  <c r="I7" i="67"/>
  <c r="G7"/>
  <c r="C7" i="42" s="1"/>
  <c r="F7" i="67"/>
  <c r="D7"/>
  <c r="C6" i="42" s="1"/>
  <c r="E6" s="1"/>
  <c r="C7" i="67"/>
  <c r="B6" i="42" s="1"/>
  <c r="B7" i="67"/>
  <c r="C5" i="42" s="1"/>
  <c r="D6"/>
  <c r="W7" i="66"/>
  <c r="C18" i="23" s="1"/>
  <c r="V7" i="66"/>
  <c r="T7"/>
  <c r="C17" i="23" s="1"/>
  <c r="S7" i="66"/>
  <c r="R7"/>
  <c r="C16" i="23" s="1"/>
  <c r="P7" i="66"/>
  <c r="C11" i="23" s="1"/>
  <c r="O7" i="66"/>
  <c r="B11" i="23" s="1"/>
  <c r="M7" i="66"/>
  <c r="L7"/>
  <c r="B10" i="23" s="1"/>
  <c r="J7" i="66"/>
  <c r="C9" i="23" s="1"/>
  <c r="I7" i="66"/>
  <c r="B9" i="23" s="1"/>
  <c r="G7" i="66"/>
  <c r="F7"/>
  <c r="B8" i="23" s="1"/>
  <c r="D7" i="66"/>
  <c r="C7" i="23" s="1"/>
  <c r="C7" i="66"/>
  <c r="B7" i="23" s="1"/>
  <c r="B7" i="66"/>
  <c r="C6" i="23" s="1"/>
  <c r="X27" i="66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Q7" l="1"/>
  <c r="E18" i="61"/>
  <c r="D18"/>
  <c r="E17"/>
  <c r="D17"/>
  <c r="E11"/>
  <c r="E9"/>
  <c r="D8"/>
  <c r="E8"/>
  <c r="D7"/>
  <c r="E7"/>
  <c r="X7" i="67"/>
  <c r="B17" i="42"/>
  <c r="U7" i="67"/>
  <c r="B16" i="42"/>
  <c r="Q7" i="67"/>
  <c r="B10" i="42"/>
  <c r="N7" i="67"/>
  <c r="E9" i="42"/>
  <c r="K7" i="67"/>
  <c r="B8" i="42"/>
  <c r="H7" i="67"/>
  <c r="B7" i="42"/>
  <c r="D7" s="1"/>
  <c r="E7" i="67"/>
  <c r="X7" i="66"/>
  <c r="B18" i="23"/>
  <c r="U7" i="66"/>
  <c r="B17" i="23"/>
  <c r="N7" i="66"/>
  <c r="C10" i="23"/>
  <c r="H7" i="66"/>
  <c r="C8" i="23"/>
  <c r="E7" i="66"/>
  <c r="K7"/>
  <c r="E17" i="42" l="1"/>
  <c r="D17"/>
  <c r="E16"/>
  <c r="D16"/>
  <c r="D10"/>
  <c r="E10"/>
  <c r="D8"/>
  <c r="E8"/>
  <c r="E7"/>
  <c r="D18" i="23"/>
  <c r="D17"/>
  <c r="D8"/>
  <c r="D9"/>
  <c r="D10"/>
  <c r="D11"/>
  <c r="D7"/>
  <c r="E9" i="58"/>
  <c r="E7" i="23"/>
  <c r="E8"/>
  <c r="E9"/>
  <c r="E10"/>
  <c r="E11"/>
  <c r="E17"/>
</calcChain>
</file>

<file path=xl/sharedStrings.xml><?xml version="1.0" encoding="utf-8"?>
<sst xmlns="http://schemas.openxmlformats.org/spreadsheetml/2006/main" count="683" uniqueCount="124">
  <si>
    <t>Показник</t>
  </si>
  <si>
    <t>зміна значення</t>
  </si>
  <si>
    <t>%</t>
  </si>
  <si>
    <t>Усього</t>
  </si>
  <si>
    <t>А</t>
  </si>
  <si>
    <t>Станом на:</t>
  </si>
  <si>
    <t>особи</t>
  </si>
  <si>
    <t>Всього отримували послуги</t>
  </si>
  <si>
    <t>Мали статус безробітного</t>
  </si>
  <si>
    <t>Брали участь у громадських та інших роботах тимчасового характеру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</si>
  <si>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</si>
  <si>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</si>
  <si>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</si>
  <si>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</si>
  <si>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Проходили профнавчання</t>
  </si>
  <si>
    <t>Всього отримують послуги на кінець періоду</t>
  </si>
  <si>
    <t>з них, отримують допомогу по безробіттю</t>
  </si>
  <si>
    <t>Мають статус безробітного на кінець періоду</t>
  </si>
  <si>
    <t>з них, отримують                                                                     допомогу по безробіттю</t>
  </si>
  <si>
    <t>з них, мали статус безробітного                                     протягом періоду</t>
  </si>
  <si>
    <t>Всього брали участь у громадських та інших роботах тимчасового характеру</t>
  </si>
  <si>
    <t>Продовження таблиці</t>
  </si>
  <si>
    <t>(за місцем проживання)</t>
  </si>
  <si>
    <t xml:space="preserve">Мешканці сільської місцевості 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</si>
  <si>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</si>
  <si>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</si>
  <si>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</si>
  <si>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t>2021 р.</t>
  </si>
  <si>
    <t>з них:</t>
  </si>
  <si>
    <t>жінки</t>
  </si>
  <si>
    <t>чоловіки</t>
  </si>
  <si>
    <t>(осіб)</t>
  </si>
  <si>
    <t>Чисельність працевлаш-тованих безробітних</t>
  </si>
  <si>
    <t>Проходили проф-навчання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</si>
  <si>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</si>
  <si>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</si>
  <si>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 xml:space="preserve">Мешканці міської місцевості </t>
  </si>
  <si>
    <t>Всього отримали роботу</t>
  </si>
  <si>
    <t xml:space="preserve">Всього отримали роботу                   </t>
  </si>
  <si>
    <t xml:space="preserve">Всього отримали роботу </t>
  </si>
  <si>
    <t>Проходили професійне навчання, осіб</t>
  </si>
  <si>
    <t>Брали участь у громадських та інших роботах тимчасового характеру, осіб</t>
  </si>
  <si>
    <t xml:space="preserve"> - </t>
  </si>
  <si>
    <t>х</t>
  </si>
  <si>
    <t>Отримували послуги на кінець періоду*</t>
  </si>
  <si>
    <t xml:space="preserve"> Х</t>
  </si>
  <si>
    <t>Х</t>
  </si>
  <si>
    <t>-</t>
  </si>
  <si>
    <t>Всього отримують послуги на кінець періоду *</t>
  </si>
  <si>
    <t xml:space="preserve">Мали статус безробітного </t>
  </si>
  <si>
    <t xml:space="preserve"> + (-)                              осіб</t>
  </si>
  <si>
    <t xml:space="preserve">   з них, мали статус безробітного,   осіб</t>
  </si>
  <si>
    <t>Всього отримали роботу,    осіб</t>
  </si>
  <si>
    <t>Проходили професійне навчання,   осіб</t>
  </si>
  <si>
    <t>Брали участь у громадських та інших роботах тимчасового характеру,    осіб</t>
  </si>
  <si>
    <t>Кількість безробітних, охоплених профорієнтаційними послугами,   осіб</t>
  </si>
  <si>
    <t xml:space="preserve"> + (-)                         осіб</t>
  </si>
  <si>
    <t>Всього отримали послуги,   осіб *</t>
  </si>
  <si>
    <t xml:space="preserve">     з них, мали статус безробітного,   осіб</t>
  </si>
  <si>
    <t>Отримували допомогу по безробіттю,   осіб</t>
  </si>
  <si>
    <t>Отримували послуги,   осіб</t>
  </si>
  <si>
    <t>Мали статус безробітного,   осіб</t>
  </si>
  <si>
    <t>Всього отримали роботу,   осіб</t>
  </si>
  <si>
    <t>Брали участь у громадських та інших роботах тимчасового характеру,   осіб</t>
  </si>
  <si>
    <t>Отримували послуги,   осіб*</t>
  </si>
  <si>
    <t>Отримували послуги,   осіб *</t>
  </si>
  <si>
    <t xml:space="preserve">  осіб</t>
  </si>
  <si>
    <t>Отримували послуги *,   осіб</t>
  </si>
  <si>
    <r>
      <t>Надання послуг Херсонською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</t>
    </r>
    <r>
      <rPr>
        <b/>
        <i/>
        <sz val="18"/>
        <rFont val="Times New Roman"/>
        <family val="1"/>
        <charset val="204"/>
      </rPr>
      <t xml:space="preserve"> </t>
    </r>
    <r>
      <rPr>
        <i/>
        <sz val="18"/>
        <rFont val="Times New Roman"/>
        <family val="1"/>
        <charset val="204"/>
      </rPr>
      <t>(відповідно до статті 14 ЗУ "Про зайнятість населення")</t>
    </r>
  </si>
  <si>
    <r>
      <t xml:space="preserve">Надання послуг Херсонською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</si>
  <si>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>Надання послуг Херсонською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</si>
  <si>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r>
      <t xml:space="preserve">Надання послуг Херсонською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</si>
  <si>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Херсонською обласною службою зайнятості </t>
  </si>
  <si>
    <t>Надання послуг Херсонською обласною службою зайнятості громадянам</t>
  </si>
  <si>
    <t>Надання послуг Херсонською обласною службою зайнятості</t>
  </si>
  <si>
    <t>Інформація про надання послуг Херсонською обласною службою зайнятості</t>
  </si>
  <si>
    <t>Херсонська область</t>
  </si>
  <si>
    <t>Бериславська районна філія Херсонського ОЦЗ</t>
  </si>
  <si>
    <t>Бiлозерська районна філія Херсонського ОЦЗ</t>
  </si>
  <si>
    <t>В.Лепетиська районна філія Херсонського ОЦЗ</t>
  </si>
  <si>
    <t>В.Олександрівська районна філія Херсонського ОЦЗ</t>
  </si>
  <si>
    <t>Верхньорогачицька районна філія Херсонського ОЦЗ</t>
  </si>
  <si>
    <t>Високопiльська районна філія Херсонського ОЦЗ</t>
  </si>
  <si>
    <t>Генiчеська районна філія Херсонського ОЦЗ</t>
  </si>
  <si>
    <t>Голопристаньський МРЦЗ</t>
  </si>
  <si>
    <t>Горностаївська районна філія Херсонського ОЦЗ</t>
  </si>
  <si>
    <t>Iванiвська районна філія Херсонського ОЦЗ</t>
  </si>
  <si>
    <t>Каланчацька районна філія Херсонського ОЦЗ</t>
  </si>
  <si>
    <t>Каховський МРЦЗ</t>
  </si>
  <si>
    <t>Hижньосiрогозька районна філія Херсонського ОЦЗ</t>
  </si>
  <si>
    <t>Hововоронцовська районна філія Херсонського ОЦЗ</t>
  </si>
  <si>
    <t>Hовотроїцька районна філія Херсонського ОЦЗ</t>
  </si>
  <si>
    <t>Скадовська районна філія Херсонського ОЦЗ</t>
  </si>
  <si>
    <t>Олешківська районна філія Херсонського ОЦЗ</t>
  </si>
  <si>
    <t>Чаплинська районна філія Херсонського ОЦЗ</t>
  </si>
  <si>
    <t>Hовокаховська міська філія Херсонського ОЦЗ</t>
  </si>
  <si>
    <t>Херсонський МЦЗ</t>
  </si>
  <si>
    <t>* У зв’язку із набранням чинності постанови Кабінету Міністрів України від 10.03.2021 № 191,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перебували  на обліку, не можуть бути порівнянні з відповідними даними минулого року.</t>
  </si>
  <si>
    <t>Отримували послуги*</t>
  </si>
  <si>
    <t>2022 р.</t>
  </si>
  <si>
    <t>* У зв’язку із набранням чинності постанови Кабінету Міністрів України від 10.03.2021 № 191,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</t>
  </si>
  <si>
    <t>Отримували послуги, осіб*</t>
  </si>
  <si>
    <t>Всього отримують послуги на кінець періоду*</t>
  </si>
  <si>
    <t>Отримували послуги*,   осіб</t>
  </si>
  <si>
    <t>Всього отримували послуги*</t>
  </si>
  <si>
    <t>Мали статус безробітного у звітному періоді</t>
  </si>
  <si>
    <t xml:space="preserve"> </t>
  </si>
  <si>
    <t>січень - квітень                        2021 р.</t>
  </si>
  <si>
    <t>січень - квітень                        2022 р.</t>
  </si>
  <si>
    <t>1 травня                   2021 р.</t>
  </si>
  <si>
    <t>1 травня                   2022 р.</t>
  </si>
  <si>
    <r>
      <t xml:space="preserve">    Надання послуг Херсонською обласною службою зайнятості особам</t>
    </r>
    <r>
      <rPr>
        <b/>
        <u/>
        <sz val="16"/>
        <rFont val="Times New Roman Cyr"/>
        <charset val="204"/>
      </rPr>
      <t>, що мають додаткові гарантії у сприянні працевлаштуванню</t>
    </r>
    <r>
      <rPr>
        <b/>
        <sz val="16"/>
        <rFont val="Times New Roman Cyr"/>
        <family val="1"/>
        <charset val="204"/>
      </rPr>
      <t xml:space="preserve"> у січні-квітні 2021-2022 рр.  </t>
    </r>
    <r>
      <rPr>
        <i/>
        <sz val="16"/>
        <rFont val="Times New Roman Cyr"/>
        <charset val="204"/>
      </rPr>
      <t xml:space="preserve">(відповідно до статті 14  ЗУ "Про зайнятість населення")  </t>
    </r>
  </si>
  <si>
    <r>
      <t xml:space="preserve">    Надання послуг Херсонською обласною службою зайнятості                                                                               </t>
    </r>
    <r>
      <rPr>
        <b/>
        <u/>
        <sz val="16"/>
        <rFont val="Times New Roman Cyr"/>
        <charset val="204"/>
      </rPr>
      <t>особам з інвалідністю</t>
    </r>
    <r>
      <rPr>
        <b/>
        <sz val="16"/>
        <rFont val="Times New Roman Cyr"/>
        <family val="1"/>
        <charset val="204"/>
      </rPr>
      <t xml:space="preserve"> у січні-квітні 2021-2022 рр.</t>
    </r>
  </si>
  <si>
    <r>
      <t>Надання послуг Херсонською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військовослужбовців, які брали участь в антитерористичній операції  (операції об'єднаних сил) </t>
    </r>
    <r>
      <rPr>
        <b/>
        <sz val="14"/>
        <rFont val="Times New Roman"/>
        <family val="1"/>
        <charset val="204"/>
      </rPr>
      <t xml:space="preserve"> у січні-квітні 2021-2022 рр.</t>
    </r>
  </si>
  <si>
    <r>
      <t xml:space="preserve">    Надання послуг Херсонською обласною службою зайнятості </t>
    </r>
    <r>
      <rPr>
        <b/>
        <u/>
        <sz val="14"/>
        <rFont val="Times New Roman Cyr"/>
        <charset val="204"/>
      </rPr>
      <t>внутрішньо переміщеним особам</t>
    </r>
    <r>
      <rPr>
        <b/>
        <sz val="14"/>
        <rFont val="Times New Roman Cyr"/>
        <family val="1"/>
        <charset val="204"/>
      </rPr>
      <t>, що отримали довідку  про взяття на облік у січні-квітні 2021-2022 рр.</t>
    </r>
    <r>
      <rPr>
        <b/>
        <i/>
        <sz val="14"/>
        <rFont val="Times New Roman Cyr"/>
        <charset val="204"/>
      </rPr>
      <t xml:space="preserve"> (відповідно до постанови КМУ від 01.10.2014  № 509) </t>
    </r>
  </si>
  <si>
    <r>
      <t>Інформація щодо надання послуг Херсонською обласною службою зайнятості</t>
    </r>
    <r>
      <rPr>
        <b/>
        <u/>
        <sz val="14"/>
        <rFont val="Times New Roman"/>
        <family val="1"/>
        <charset val="204"/>
      </rPr>
      <t xml:space="preserve"> молоді у віці до 35 років</t>
    </r>
    <r>
      <rPr>
        <b/>
        <sz val="14"/>
        <rFont val="Times New Roman"/>
        <family val="1"/>
        <charset val="204"/>
      </rPr>
      <t xml:space="preserve">
у січні-квітні 2021-2022 рр.</t>
    </r>
  </si>
  <si>
    <t>у січні-квітні 2022 року</t>
  </si>
  <si>
    <t>Станом на 01.05.2022:</t>
  </si>
  <si>
    <t>Надання послуг Херсонською обласною службою зайнятості жінкам                                                                                                                                                                     у січні-квітні 2022 року</t>
  </si>
  <si>
    <t>Надання послуг Херсонською обласною службою зайнятості чоловікам                                                                                                                                                                         у січні-квітні 2022 року</t>
  </si>
  <si>
    <t>січень-квітень                         2021 р.</t>
  </si>
  <si>
    <t>січень-квітень                         2022 р.</t>
  </si>
  <si>
    <r>
      <t>особам з числа</t>
    </r>
    <r>
      <rPr>
        <b/>
        <u/>
        <sz val="16"/>
        <rFont val="Times New Roman"/>
        <family val="1"/>
        <charset val="204"/>
      </rPr>
      <t xml:space="preserve"> мешканців міської місцевості</t>
    </r>
    <r>
      <rPr>
        <b/>
        <sz val="16"/>
        <rFont val="Times New Roman"/>
        <family val="1"/>
        <charset val="204"/>
      </rPr>
      <t xml:space="preserve"> у січні-квітні 2021 - 2022 рр.</t>
    </r>
  </si>
  <si>
    <r>
      <t xml:space="preserve">особам з числа </t>
    </r>
    <r>
      <rPr>
        <b/>
        <u/>
        <sz val="16"/>
        <rFont val="Times New Roman"/>
        <family val="1"/>
        <charset val="204"/>
      </rPr>
      <t>мешканців сільської місцевості</t>
    </r>
    <r>
      <rPr>
        <b/>
        <sz val="16"/>
        <rFont val="Times New Roman"/>
        <family val="1"/>
        <charset val="204"/>
      </rPr>
      <t xml:space="preserve">  у  січні-квітні 2021 - 2022 рр.</t>
    </r>
  </si>
</sst>
</file>

<file path=xl/styles.xml><?xml version="1.0" encoding="utf-8"?>
<styleSheet xmlns="http://schemas.openxmlformats.org/spreadsheetml/2006/main">
  <numFmts count="5">
    <numFmt numFmtId="164" formatCode="_-* #,##0.00\ _₴_-;\-* #,##0.00\ _₴_-;_-* &quot;-&quot;??\ _₴_-;_-@_-"/>
    <numFmt numFmtId="165" formatCode="#,##0.0"/>
    <numFmt numFmtId="166" formatCode="0.0"/>
    <numFmt numFmtId="167" formatCode="_-* #,##0_р_._-;\-* #,##0_р_._-;_-* &quot;-&quot;_р_._-;_-@_-"/>
    <numFmt numFmtId="168" formatCode="_-* #,##0.00_р_._-;\-* #,##0.00_р_._-;_-* &quot;-&quot;??_р_._-;_-@_-"/>
  </numFmts>
  <fonts count="9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i/>
      <sz val="11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indexed="1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u/>
      <sz val="19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i/>
      <u/>
      <sz val="19"/>
      <name val="Times New Roman"/>
      <family val="1"/>
      <charset val="204"/>
    </font>
    <font>
      <b/>
      <i/>
      <sz val="19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22"/>
      <name val="Times New Roman"/>
      <family val="1"/>
      <charset val="204"/>
    </font>
    <font>
      <b/>
      <u/>
      <sz val="16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 Cyr"/>
      <charset val="204"/>
    </font>
    <font>
      <i/>
      <sz val="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u/>
      <sz val="16"/>
      <name val="Times New Roman Cyr"/>
      <charset val="204"/>
    </font>
    <font>
      <sz val="8"/>
      <name val="Calibri"/>
      <family val="2"/>
      <charset val="204"/>
    </font>
    <font>
      <i/>
      <sz val="16"/>
      <name val="Times New Roman Cyr"/>
      <charset val="204"/>
    </font>
    <font>
      <b/>
      <u/>
      <sz val="14"/>
      <name val="Times New Roman Cyr"/>
      <charset val="204"/>
    </font>
    <font>
      <b/>
      <i/>
      <sz val="14"/>
      <name val="Times New Roman Cyr"/>
      <charset val="204"/>
    </font>
    <font>
      <sz val="10"/>
      <name val="Arial Cyr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7">
    <xf numFmtId="0" fontId="0" fillId="0" borderId="0"/>
    <xf numFmtId="0" fontId="71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52" fillId="14" borderId="0" applyNumberFormat="0" applyBorder="0" applyAlignment="0" applyProtection="0"/>
    <xf numFmtId="0" fontId="52" fillId="3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3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1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2" borderId="0" applyNumberFormat="0" applyBorder="0" applyAlignment="0" applyProtection="0"/>
    <xf numFmtId="0" fontId="53" fillId="31" borderId="0" applyNumberFormat="0" applyBorder="0" applyAlignment="0" applyProtection="0"/>
    <xf numFmtId="0" fontId="54" fillId="15" borderId="1" applyNumberFormat="0" applyAlignment="0" applyProtection="0"/>
    <xf numFmtId="0" fontId="55" fillId="28" borderId="2" applyNumberFormat="0" applyAlignment="0" applyProtection="0"/>
    <xf numFmtId="0" fontId="56" fillId="0" borderId="0" applyNumberFormat="0" applyFill="0" applyBorder="0" applyAlignment="0" applyProtection="0"/>
    <xf numFmtId="0" fontId="57" fillId="7" borderId="0" applyNumberFormat="0" applyBorder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  <xf numFmtId="0" fontId="61" fillId="3" borderId="1" applyNumberFormat="0" applyAlignment="0" applyProtection="0"/>
    <xf numFmtId="0" fontId="62" fillId="0" borderId="6" applyNumberFormat="0" applyFill="0" applyAlignment="0" applyProtection="0"/>
    <xf numFmtId="0" fontId="63" fillId="16" borderId="0" applyNumberFormat="0" applyBorder="0" applyAlignment="0" applyProtection="0"/>
    <xf numFmtId="0" fontId="19" fillId="5" borderId="7" applyNumberFormat="0" applyFont="0" applyAlignment="0" applyProtection="0"/>
    <xf numFmtId="0" fontId="19" fillId="5" borderId="7" applyNumberFormat="0" applyFont="0" applyAlignment="0" applyProtection="0"/>
    <xf numFmtId="0" fontId="64" fillId="15" borderId="8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35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35" borderId="0" applyNumberFormat="0" applyBorder="0" applyAlignment="0" applyProtection="0"/>
    <xf numFmtId="0" fontId="64" fillId="36" borderId="8" applyNumberFormat="0" applyAlignment="0" applyProtection="0"/>
    <xf numFmtId="0" fontId="54" fillId="36" borderId="1" applyNumberFormat="0" applyAlignment="0" applyProtection="0"/>
    <xf numFmtId="0" fontId="65" fillId="0" borderId="10" applyNumberFormat="0" applyFill="0" applyAlignment="0" applyProtection="0"/>
    <xf numFmtId="0" fontId="66" fillId="0" borderId="11" applyNumberFormat="0" applyFill="0" applyAlignment="0" applyProtection="0"/>
    <xf numFmtId="0" fontId="67" fillId="0" borderId="12" applyNumberFormat="0" applyFill="0" applyAlignment="0" applyProtection="0"/>
    <xf numFmtId="0" fontId="67" fillId="0" borderId="0" applyNumberFormat="0" applyFill="0" applyBorder="0" applyAlignment="0" applyProtection="0"/>
    <xf numFmtId="0" fontId="16" fillId="0" borderId="0"/>
    <xf numFmtId="0" fontId="2" fillId="0" borderId="0"/>
    <xf numFmtId="0" fontId="69" fillId="0" borderId="9" applyNumberFormat="0" applyFill="0" applyAlignment="0" applyProtection="0"/>
    <xf numFmtId="0" fontId="63" fillId="37" borderId="0" applyNumberFormat="0" applyBorder="0" applyAlignment="0" applyProtection="0"/>
    <xf numFmtId="0" fontId="54" fillId="36" borderId="1" applyNumberFormat="0" applyAlignment="0" applyProtection="0"/>
    <xf numFmtId="0" fontId="16" fillId="0" borderId="0"/>
    <xf numFmtId="0" fontId="19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35" fillId="0" borderId="0"/>
    <xf numFmtId="0" fontId="15" fillId="0" borderId="0"/>
    <xf numFmtId="0" fontId="69" fillId="0" borderId="9" applyNumberFormat="0" applyFill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6" fillId="0" borderId="0" applyNumberFormat="0" applyFill="0" applyBorder="0" applyAlignment="0" applyProtection="0"/>
    <xf numFmtId="0" fontId="16" fillId="38" borderId="7" applyNumberFormat="0" applyFont="0" applyAlignment="0" applyProtection="0"/>
    <xf numFmtId="0" fontId="19" fillId="38" borderId="7" applyNumberFormat="0" applyFont="0" applyAlignment="0" applyProtection="0"/>
    <xf numFmtId="0" fontId="64" fillId="36" borderId="8" applyNumberFormat="0" applyAlignment="0" applyProtection="0"/>
    <xf numFmtId="0" fontId="63" fillId="37" borderId="0" applyNumberFormat="0" applyBorder="0" applyAlignment="0" applyProtection="0"/>
    <xf numFmtId="0" fontId="71" fillId="0" borderId="0"/>
    <xf numFmtId="0" fontId="56" fillId="0" borderId="0" applyNumberForma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91" fillId="0" borderId="0"/>
  </cellStyleXfs>
  <cellXfs count="376">
    <xf numFmtId="0" fontId="0" fillId="0" borderId="0" xfId="0"/>
    <xf numFmtId="0" fontId="6" fillId="0" borderId="13" xfId="132" applyFont="1" applyBorder="1" applyAlignment="1">
      <alignment vertical="center" wrapText="1"/>
    </xf>
    <xf numFmtId="0" fontId="2" fillId="0" borderId="0" xfId="136" applyFont="1"/>
    <xf numFmtId="0" fontId="2" fillId="0" borderId="0" xfId="140" applyFont="1" applyAlignment="1">
      <alignment vertical="center" wrapText="1"/>
    </xf>
    <xf numFmtId="0" fontId="18" fillId="0" borderId="13" xfId="132" applyFont="1" applyFill="1" applyBorder="1" applyAlignment="1">
      <alignment horizontal="center" vertical="center"/>
    </xf>
    <xf numFmtId="0" fontId="18" fillId="0" borderId="13" xfId="132" applyFont="1" applyFill="1" applyBorder="1" applyAlignment="1">
      <alignment horizontal="center" vertical="center" wrapText="1"/>
    </xf>
    <xf numFmtId="0" fontId="5" fillId="0" borderId="13" xfId="140" applyFont="1" applyBorder="1" applyAlignment="1">
      <alignment horizontal="center" vertical="center" wrapText="1"/>
    </xf>
    <xf numFmtId="0" fontId="5" fillId="0" borderId="13" xfId="140" applyFont="1" applyFill="1" applyBorder="1" applyAlignment="1">
      <alignment horizontal="center" vertical="center" wrapText="1"/>
    </xf>
    <xf numFmtId="0" fontId="12" fillId="0" borderId="0" xfId="140" applyFont="1" applyAlignment="1">
      <alignment vertical="center" wrapText="1"/>
    </xf>
    <xf numFmtId="0" fontId="6" fillId="4" borderId="13" xfId="140" applyFont="1" applyFill="1" applyBorder="1" applyAlignment="1">
      <alignment vertical="center" wrapText="1"/>
    </xf>
    <xf numFmtId="0" fontId="6" fillId="0" borderId="13" xfId="140" applyFont="1" applyFill="1" applyBorder="1" applyAlignment="1">
      <alignment horizontal="center" vertical="center" wrapText="1"/>
    </xf>
    <xf numFmtId="165" fontId="12" fillId="0" borderId="0" xfId="140" applyNumberFormat="1" applyFont="1" applyAlignment="1">
      <alignment vertical="center" wrapText="1"/>
    </xf>
    <xf numFmtId="0" fontId="6" fillId="0" borderId="13" xfId="136" applyFont="1" applyBorder="1" applyAlignment="1">
      <alignment horizontal="left" vertical="center" wrapText="1"/>
    </xf>
    <xf numFmtId="0" fontId="6" fillId="0" borderId="13" xfId="140" applyFont="1" applyBorder="1" applyAlignment="1">
      <alignment vertical="center" wrapText="1"/>
    </xf>
    <xf numFmtId="166" fontId="6" fillId="0" borderId="13" xfId="136" applyNumberFormat="1" applyFont="1" applyFill="1" applyBorder="1" applyAlignment="1">
      <alignment horizontal="center" vertical="center" wrapText="1"/>
    </xf>
    <xf numFmtId="166" fontId="6" fillId="0" borderId="13" xfId="132" applyNumberFormat="1" applyFont="1" applyFill="1" applyBorder="1" applyAlignment="1">
      <alignment horizontal="center" vertical="center" wrapText="1"/>
    </xf>
    <xf numFmtId="166" fontId="7" fillId="0" borderId="13" xfId="132" applyNumberFormat="1" applyFont="1" applyFill="1" applyBorder="1" applyAlignment="1">
      <alignment horizontal="center" vertical="center"/>
    </xf>
    <xf numFmtId="165" fontId="7" fillId="0" borderId="13" xfId="132" applyNumberFormat="1" applyFont="1" applyFill="1" applyBorder="1" applyAlignment="1">
      <alignment horizontal="center" vertical="center"/>
    </xf>
    <xf numFmtId="166" fontId="7" fillId="0" borderId="13" xfId="133" applyNumberFormat="1" applyFont="1" applyFill="1" applyBorder="1" applyAlignment="1">
      <alignment horizontal="center" vertical="center"/>
    </xf>
    <xf numFmtId="165" fontId="7" fillId="0" borderId="13" xfId="133" applyNumberFormat="1" applyFont="1" applyFill="1" applyBorder="1" applyAlignment="1">
      <alignment horizontal="center" vertical="center"/>
    </xf>
    <xf numFmtId="165" fontId="6" fillId="0" borderId="13" xfId="133" applyNumberFormat="1" applyFont="1" applyFill="1" applyBorder="1" applyAlignment="1">
      <alignment horizontal="center" vertical="center" wrapText="1"/>
    </xf>
    <xf numFmtId="0" fontId="17" fillId="0" borderId="0" xfId="136" applyFont="1" applyFill="1"/>
    <xf numFmtId="3" fontId="17" fillId="0" borderId="0" xfId="136" applyNumberFormat="1" applyFont="1" applyFill="1"/>
    <xf numFmtId="166" fontId="7" fillId="0" borderId="13" xfId="140" applyNumberFormat="1" applyFont="1" applyFill="1" applyBorder="1" applyAlignment="1">
      <alignment horizontal="center" vertical="center" wrapText="1"/>
    </xf>
    <xf numFmtId="0" fontId="21" fillId="0" borderId="13" xfId="132" applyFont="1" applyFill="1" applyBorder="1" applyAlignment="1">
      <alignment horizontal="center" vertical="center"/>
    </xf>
    <xf numFmtId="166" fontId="6" fillId="0" borderId="13" xfId="133" applyNumberFormat="1" applyFont="1" applyFill="1" applyBorder="1" applyAlignment="1">
      <alignment horizontal="center" vertical="center" wrapText="1"/>
    </xf>
    <xf numFmtId="0" fontId="20" fillId="0" borderId="0" xfId="140" applyFont="1" applyFill="1" applyAlignment="1">
      <alignment horizontal="center" vertical="top" wrapText="1"/>
    </xf>
    <xf numFmtId="0" fontId="36" fillId="0" borderId="0" xfId="141" applyFont="1" applyFill="1" applyBorder="1" applyAlignment="1">
      <alignment vertical="top" wrapText="1"/>
    </xf>
    <xf numFmtId="0" fontId="26" fillId="0" borderId="0" xfId="141" applyFont="1" applyFill="1" applyBorder="1"/>
    <xf numFmtId="0" fontId="37" fillId="0" borderId="14" xfId="141" applyFont="1" applyFill="1" applyBorder="1" applyAlignment="1">
      <alignment horizontal="center" vertical="top"/>
    </xf>
    <xf numFmtId="0" fontId="37" fillId="0" borderId="0" xfId="141" applyFont="1" applyFill="1" applyBorder="1" applyAlignment="1">
      <alignment horizontal="center" vertical="top"/>
    </xf>
    <xf numFmtId="0" fontId="38" fillId="0" borderId="0" xfId="141" applyFont="1" applyFill="1" applyAlignment="1">
      <alignment vertical="top"/>
    </xf>
    <xf numFmtId="0" fontId="27" fillId="0" borderId="0" xfId="141" applyFont="1" applyFill="1" applyAlignment="1">
      <alignment vertical="top"/>
    </xf>
    <xf numFmtId="0" fontId="39" fillId="0" borderId="0" xfId="141" applyFont="1" applyFill="1" applyAlignment="1">
      <alignment horizontal="center" vertical="center" wrapText="1"/>
    </xf>
    <xf numFmtId="0" fontId="39" fillId="0" borderId="0" xfId="141" applyFont="1" applyFill="1" applyAlignment="1">
      <alignment vertical="center" wrapText="1"/>
    </xf>
    <xf numFmtId="0" fontId="41" fillId="0" borderId="13" xfId="141" applyFont="1" applyFill="1" applyBorder="1" applyAlignment="1">
      <alignment horizontal="center" vertical="center" wrapText="1"/>
    </xf>
    <xf numFmtId="0" fontId="34" fillId="0" borderId="15" xfId="141" applyFont="1" applyFill="1" applyBorder="1" applyAlignment="1">
      <alignment horizontal="left" vertical="center"/>
    </xf>
    <xf numFmtId="3" fontId="34" fillId="0" borderId="13" xfId="141" applyNumberFormat="1" applyFont="1" applyFill="1" applyBorder="1" applyAlignment="1">
      <alignment horizontal="center" vertical="center"/>
    </xf>
    <xf numFmtId="165" fontId="34" fillId="0" borderId="13" xfId="141" applyNumberFormat="1" applyFont="1" applyFill="1" applyBorder="1" applyAlignment="1">
      <alignment horizontal="center" vertical="center"/>
    </xf>
    <xf numFmtId="3" fontId="34" fillId="0" borderId="0" xfId="141" applyNumberFormat="1" applyFont="1" applyFill="1" applyAlignment="1">
      <alignment vertical="center"/>
    </xf>
    <xf numFmtId="0" fontId="34" fillId="0" borderId="0" xfId="141" applyFont="1" applyFill="1" applyAlignment="1">
      <alignment vertical="center"/>
    </xf>
    <xf numFmtId="0" fontId="31" fillId="0" borderId="13" xfId="141" applyFont="1" applyFill="1" applyBorder="1"/>
    <xf numFmtId="3" fontId="31" fillId="0" borderId="13" xfId="141" applyNumberFormat="1" applyFont="1" applyFill="1" applyBorder="1" applyAlignment="1">
      <alignment horizontal="center" vertical="center"/>
    </xf>
    <xf numFmtId="165" fontId="31" fillId="0" borderId="13" xfId="141" applyNumberFormat="1" applyFont="1" applyFill="1" applyBorder="1" applyAlignment="1">
      <alignment horizontal="center" vertical="center"/>
    </xf>
    <xf numFmtId="0" fontId="18" fillId="0" borderId="13" xfId="138" applyFont="1" applyFill="1" applyBorder="1" applyAlignment="1">
      <alignment horizontal="center" vertical="center"/>
    </xf>
    <xf numFmtId="3" fontId="31" fillId="0" borderId="0" xfId="141" applyNumberFormat="1" applyFont="1" applyFill="1"/>
    <xf numFmtId="0" fontId="31" fillId="0" borderId="0" xfId="141" applyFont="1" applyFill="1"/>
    <xf numFmtId="0" fontId="31" fillId="0" borderId="0" xfId="141" applyFont="1" applyFill="1" applyAlignment="1">
      <alignment horizontal="center" vertical="top"/>
    </xf>
    <xf numFmtId="0" fontId="32" fillId="0" borderId="0" xfId="141" applyFont="1" applyFill="1"/>
    <xf numFmtId="0" fontId="38" fillId="0" borderId="0" xfId="141" applyFont="1" applyFill="1"/>
    <xf numFmtId="0" fontId="30" fillId="0" borderId="0" xfId="137" applyFont="1" applyFill="1"/>
    <xf numFmtId="0" fontId="42" fillId="0" borderId="0" xfId="141" applyFont="1" applyFill="1"/>
    <xf numFmtId="0" fontId="28" fillId="0" borderId="0" xfId="137" applyFont="1" applyFill="1"/>
    <xf numFmtId="1" fontId="2" fillId="0" borderId="0" xfId="128" applyNumberFormat="1" applyFont="1" applyFill="1" applyProtection="1">
      <protection locked="0"/>
    </xf>
    <xf numFmtId="0" fontId="5" fillId="0" borderId="13" xfId="142" applyFont="1" applyFill="1" applyBorder="1" applyAlignment="1">
      <alignment horizontal="left"/>
    </xf>
    <xf numFmtId="1" fontId="5" fillId="0" borderId="0" xfId="128" applyNumberFormat="1" applyFont="1" applyFill="1" applyBorder="1" applyAlignment="1" applyProtection="1">
      <alignment horizontal="right"/>
      <protection locked="0"/>
    </xf>
    <xf numFmtId="1" fontId="5" fillId="0" borderId="0" xfId="128" applyNumberFormat="1" applyFont="1" applyFill="1" applyBorder="1" applyAlignment="1" applyProtection="1">
      <alignment horizontal="left" wrapText="1" shrinkToFit="1"/>
      <protection locked="0"/>
    </xf>
    <xf numFmtId="0" fontId="2" fillId="0" borderId="0" xfId="140" applyFont="1" applyFill="1" applyAlignment="1">
      <alignment vertical="center" wrapText="1"/>
    </xf>
    <xf numFmtId="0" fontId="49" fillId="0" borderId="0" xfId="141" applyFont="1" applyFill="1" applyBorder="1"/>
    <xf numFmtId="0" fontId="50" fillId="0" borderId="13" xfId="141" applyFont="1" applyFill="1" applyBorder="1" applyAlignment="1">
      <alignment horizontal="center" wrapText="1"/>
    </xf>
    <xf numFmtId="1" fontId="50" fillId="0" borderId="13" xfId="141" applyNumberFormat="1" applyFont="1" applyFill="1" applyBorder="1" applyAlignment="1">
      <alignment horizontal="center" wrapText="1"/>
    </xf>
    <xf numFmtId="0" fontId="50" fillId="0" borderId="0" xfId="141" applyFont="1" applyFill="1" applyAlignment="1">
      <alignment vertical="center" wrapText="1"/>
    </xf>
    <xf numFmtId="0" fontId="2" fillId="0" borderId="0" xfId="136" applyFont="1" applyFill="1"/>
    <xf numFmtId="0" fontId="12" fillId="0" borderId="0" xfId="140" applyFont="1" applyFill="1" applyAlignment="1">
      <alignment vertical="center" wrapText="1"/>
    </xf>
    <xf numFmtId="0" fontId="6" fillId="0" borderId="13" xfId="140" applyFont="1" applyFill="1" applyBorder="1" applyAlignment="1">
      <alignment vertical="center" wrapText="1"/>
    </xf>
    <xf numFmtId="0" fontId="6" fillId="0" borderId="13" xfId="136" applyFont="1" applyFill="1" applyBorder="1" applyAlignment="1">
      <alignment horizontal="left" vertical="center" wrapText="1"/>
    </xf>
    <xf numFmtId="166" fontId="8" fillId="0" borderId="13" xfId="133" applyNumberFormat="1" applyFont="1" applyFill="1" applyBorder="1" applyAlignment="1">
      <alignment horizontal="center" vertical="center"/>
    </xf>
    <xf numFmtId="0" fontId="25" fillId="0" borderId="14" xfId="141" applyFont="1" applyFill="1" applyBorder="1" applyAlignment="1">
      <alignment vertical="top"/>
    </xf>
    <xf numFmtId="3" fontId="18" fillId="0" borderId="13" xfId="138" applyNumberFormat="1" applyFont="1" applyFill="1" applyBorder="1" applyAlignment="1">
      <alignment horizontal="center" vertical="center"/>
    </xf>
    <xf numFmtId="0" fontId="31" fillId="0" borderId="13" xfId="141" applyFont="1" applyFill="1" applyBorder="1" applyAlignment="1">
      <alignment horizontal="left" vertical="center"/>
    </xf>
    <xf numFmtId="0" fontId="4" fillId="0" borderId="0" xfId="140" applyFont="1" applyFill="1" applyBorder="1" applyAlignment="1">
      <alignment horizontal="center" vertical="center" wrapText="1"/>
    </xf>
    <xf numFmtId="0" fontId="5" fillId="0" borderId="0" xfId="140" applyFont="1" applyFill="1" applyBorder="1" applyAlignment="1">
      <alignment horizontal="center" vertical="center" wrapText="1"/>
    </xf>
    <xf numFmtId="165" fontId="8" fillId="0" borderId="13" xfId="136" applyNumberFormat="1" applyFont="1" applyFill="1" applyBorder="1" applyAlignment="1">
      <alignment horizontal="center" vertical="center" wrapText="1"/>
    </xf>
    <xf numFmtId="165" fontId="8" fillId="0" borderId="0" xfId="136" applyNumberFormat="1" applyFont="1" applyFill="1" applyBorder="1" applyAlignment="1">
      <alignment horizontal="center" vertical="center" wrapText="1"/>
    </xf>
    <xf numFmtId="165" fontId="8" fillId="0" borderId="0" xfId="133" applyNumberFormat="1" applyFont="1" applyFill="1" applyBorder="1" applyAlignment="1">
      <alignment horizontal="center" vertical="center"/>
    </xf>
    <xf numFmtId="0" fontId="8" fillId="0" borderId="0" xfId="133" applyFont="1" applyFill="1" applyBorder="1" applyAlignment="1">
      <alignment horizontal="center" vertical="center"/>
    </xf>
    <xf numFmtId="0" fontId="27" fillId="0" borderId="0" xfId="141" applyFont="1" applyFill="1" applyAlignment="1">
      <alignment horizontal="center" vertical="top"/>
    </xf>
    <xf numFmtId="1" fontId="43" fillId="0" borderId="14" xfId="128" applyNumberFormat="1" applyFont="1" applyFill="1" applyBorder="1" applyAlignment="1" applyProtection="1">
      <alignment horizontal="center"/>
      <protection locked="0"/>
    </xf>
    <xf numFmtId="0" fontId="18" fillId="0" borderId="13" xfId="142" applyFont="1" applyFill="1" applyBorder="1" applyAlignment="1">
      <alignment horizontal="left"/>
    </xf>
    <xf numFmtId="0" fontId="21" fillId="0" borderId="0" xfId="133" applyFont="1" applyFill="1" applyBorder="1" applyAlignment="1">
      <alignment horizontal="center" vertical="center"/>
    </xf>
    <xf numFmtId="0" fontId="18" fillId="0" borderId="13" xfId="133" applyFont="1" applyFill="1" applyBorder="1" applyAlignment="1">
      <alignment horizontal="center" vertical="center"/>
    </xf>
    <xf numFmtId="0" fontId="18" fillId="0" borderId="13" xfId="133" applyFont="1" applyFill="1" applyBorder="1" applyAlignment="1">
      <alignment horizontal="center" vertical="center" wrapText="1"/>
    </xf>
    <xf numFmtId="0" fontId="18" fillId="0" borderId="0" xfId="133" applyFont="1" applyFill="1" applyBorder="1" applyAlignment="1">
      <alignment horizontal="center" vertical="center" wrapText="1"/>
    </xf>
    <xf numFmtId="0" fontId="22" fillId="0" borderId="0" xfId="133" applyFont="1" applyFill="1" applyBorder="1" applyAlignment="1">
      <alignment horizontal="center" vertical="center" wrapText="1"/>
    </xf>
    <xf numFmtId="0" fontId="21" fillId="0" borderId="13" xfId="133" applyFont="1" applyFill="1" applyBorder="1" applyAlignment="1">
      <alignment horizontal="center" vertical="center"/>
    </xf>
    <xf numFmtId="0" fontId="6" fillId="0" borderId="13" xfId="133" applyFont="1" applyFill="1" applyBorder="1" applyAlignment="1">
      <alignment vertical="center" wrapText="1"/>
    </xf>
    <xf numFmtId="0" fontId="23" fillId="0" borderId="13" xfId="140" applyFont="1" applyBorder="1" applyAlignment="1">
      <alignment horizontal="center" vertical="center" wrapText="1"/>
    </xf>
    <xf numFmtId="0" fontId="23" fillId="0" borderId="13" xfId="140" applyFont="1" applyFill="1" applyBorder="1" applyAlignment="1">
      <alignment horizontal="center" vertical="center" wrapText="1"/>
    </xf>
    <xf numFmtId="0" fontId="22" fillId="0" borderId="16" xfId="133" applyFont="1" applyFill="1" applyBorder="1" applyAlignment="1">
      <alignment vertical="center" wrapText="1"/>
    </xf>
    <xf numFmtId="0" fontId="22" fillId="0" borderId="17" xfId="133" applyFont="1" applyFill="1" applyBorder="1" applyAlignment="1">
      <alignment vertical="center" wrapText="1"/>
    </xf>
    <xf numFmtId="1" fontId="11" fillId="0" borderId="0" xfId="128" applyNumberFormat="1" applyFont="1" applyFill="1" applyBorder="1" applyAlignment="1" applyProtection="1">
      <alignment vertical="center"/>
      <protection locked="0"/>
    </xf>
    <xf numFmtId="3" fontId="18" fillId="0" borderId="13" xfId="128" applyNumberFormat="1" applyFont="1" applyFill="1" applyBorder="1" applyAlignment="1" applyProtection="1">
      <alignment horizontal="center"/>
      <protection locked="0"/>
    </xf>
    <xf numFmtId="3" fontId="18" fillId="0" borderId="13" xfId="142" applyNumberFormat="1" applyFont="1" applyFill="1" applyBorder="1" applyAlignment="1">
      <alignment horizontal="center" vertical="center"/>
    </xf>
    <xf numFmtId="3" fontId="18" fillId="0" borderId="13" xfId="128" applyNumberFormat="1" applyFont="1" applyFill="1" applyBorder="1" applyAlignment="1" applyProtection="1">
      <alignment horizontal="center" vertical="center"/>
    </xf>
    <xf numFmtId="3" fontId="13" fillId="0" borderId="13" xfId="128" applyNumberFormat="1" applyFont="1" applyFill="1" applyBorder="1" applyAlignment="1" applyProtection="1">
      <alignment horizontal="center" vertical="center" wrapText="1" shrinkToFit="1"/>
    </xf>
    <xf numFmtId="49" fontId="4" fillId="0" borderId="13" xfId="136" applyNumberFormat="1" applyFont="1" applyBorder="1" applyAlignment="1">
      <alignment horizontal="center" vertical="center" wrapText="1"/>
    </xf>
    <xf numFmtId="0" fontId="23" fillId="0" borderId="0" xfId="140" applyFont="1" applyAlignment="1">
      <alignment vertical="center" wrapText="1"/>
    </xf>
    <xf numFmtId="165" fontId="2" fillId="0" borderId="0" xfId="140" applyNumberFormat="1" applyFont="1" applyAlignment="1">
      <alignment vertical="center" wrapText="1"/>
    </xf>
    <xf numFmtId="3" fontId="2" fillId="0" borderId="0" xfId="140" applyNumberFormat="1" applyFont="1" applyAlignment="1">
      <alignment vertical="center" wrapText="1"/>
    </xf>
    <xf numFmtId="0" fontId="20" fillId="0" borderId="0" xfId="136" applyFont="1" applyAlignment="1">
      <alignment vertical="top" wrapText="1"/>
    </xf>
    <xf numFmtId="0" fontId="4" fillId="0" borderId="13" xfId="133" applyFont="1" applyFill="1" applyBorder="1" applyAlignment="1">
      <alignment horizontal="left" vertical="center" wrapText="1"/>
    </xf>
    <xf numFmtId="0" fontId="20" fillId="0" borderId="0" xfId="136" applyFont="1" applyFill="1" applyAlignment="1">
      <alignment horizontal="center" vertical="top" wrapText="1"/>
    </xf>
    <xf numFmtId="0" fontId="34" fillId="0" borderId="15" xfId="141" applyFont="1" applyFill="1" applyBorder="1" applyAlignment="1">
      <alignment horizontal="center" vertical="center" wrapText="1"/>
    </xf>
    <xf numFmtId="0" fontId="20" fillId="0" borderId="14" xfId="140" applyFont="1" applyFill="1" applyBorder="1" applyAlignment="1">
      <alignment vertical="top" wrapText="1"/>
    </xf>
    <xf numFmtId="166" fontId="33" fillId="0" borderId="0" xfId="140" applyNumberFormat="1" applyFont="1" applyAlignment="1">
      <alignment vertical="center" wrapText="1"/>
    </xf>
    <xf numFmtId="166" fontId="33" fillId="0" borderId="0" xfId="136" applyNumberFormat="1" applyFont="1"/>
    <xf numFmtId="166" fontId="79" fillId="0" borderId="13" xfId="133" applyNumberFormat="1" applyFont="1" applyFill="1" applyBorder="1" applyAlignment="1">
      <alignment horizontal="center" vertical="center"/>
    </xf>
    <xf numFmtId="165" fontId="79" fillId="0" borderId="13" xfId="133" applyNumberFormat="1" applyFont="1" applyFill="1" applyBorder="1" applyAlignment="1">
      <alignment horizontal="center" vertical="center"/>
    </xf>
    <xf numFmtId="0" fontId="2" fillId="0" borderId="0" xfId="136" applyFont="1" applyBorder="1"/>
    <xf numFmtId="165" fontId="12" fillId="0" borderId="0" xfId="140" applyNumberFormat="1" applyFont="1" applyBorder="1" applyAlignment="1">
      <alignment vertical="center" wrapText="1"/>
    </xf>
    <xf numFmtId="0" fontId="23" fillId="0" borderId="0" xfId="132" applyFont="1" applyFill="1" applyBorder="1" applyAlignment="1">
      <alignment vertical="center" wrapText="1"/>
    </xf>
    <xf numFmtId="1" fontId="44" fillId="0" borderId="0" xfId="128" applyNumberFormat="1" applyFont="1" applyFill="1" applyAlignment="1" applyProtection="1">
      <alignment vertical="center"/>
      <protection locked="0"/>
    </xf>
    <xf numFmtId="0" fontId="2" fillId="0" borderId="0" xfId="140" applyFont="1" applyBorder="1" applyAlignment="1">
      <alignment vertical="center" wrapText="1"/>
    </xf>
    <xf numFmtId="0" fontId="17" fillId="0" borderId="0" xfId="140" applyFont="1" applyFill="1" applyAlignment="1">
      <alignment vertical="center" wrapText="1"/>
    </xf>
    <xf numFmtId="0" fontId="73" fillId="0" borderId="0" xfId="140" applyFont="1" applyFill="1" applyAlignment="1">
      <alignment horizontal="right" vertical="center" wrapText="1"/>
    </xf>
    <xf numFmtId="0" fontId="4" fillId="0" borderId="13" xfId="133" applyFont="1" applyBorder="1" applyAlignment="1">
      <alignment vertical="center" wrapText="1"/>
    </xf>
    <xf numFmtId="49" fontId="4" fillId="0" borderId="18" xfId="136" applyNumberFormat="1" applyFont="1" applyBorder="1" applyAlignment="1">
      <alignment horizontal="center" vertical="center" wrapText="1"/>
    </xf>
    <xf numFmtId="1" fontId="44" fillId="0" borderId="13" xfId="128" applyNumberFormat="1" applyFont="1" applyFill="1" applyBorder="1" applyAlignment="1" applyProtection="1">
      <alignment horizontal="center" vertical="center"/>
    </xf>
    <xf numFmtId="3" fontId="5" fillId="0" borderId="0" xfId="128" applyNumberFormat="1" applyFont="1" applyFill="1" applyBorder="1" applyAlignment="1" applyProtection="1">
      <alignment horizontal="right"/>
      <protection locked="0"/>
    </xf>
    <xf numFmtId="165" fontId="5" fillId="0" borderId="0" xfId="128" applyNumberFormat="1" applyFont="1" applyFill="1" applyBorder="1" applyAlignment="1" applyProtection="1">
      <alignment horizontal="right"/>
      <protection locked="0"/>
    </xf>
    <xf numFmtId="1" fontId="46" fillId="0" borderId="14" xfId="128" applyNumberFormat="1" applyFont="1" applyFill="1" applyBorder="1" applyAlignment="1" applyProtection="1">
      <protection locked="0"/>
    </xf>
    <xf numFmtId="1" fontId="47" fillId="0" borderId="0" xfId="128" applyNumberFormat="1" applyFont="1" applyFill="1" applyProtection="1">
      <protection locked="0"/>
    </xf>
    <xf numFmtId="1" fontId="47" fillId="0" borderId="0" xfId="128" applyNumberFormat="1" applyFont="1" applyFill="1" applyBorder="1" applyAlignment="1" applyProtection="1">
      <protection locked="0"/>
    </xf>
    <xf numFmtId="0" fontId="3" fillId="0" borderId="13" xfId="128" applyNumberFormat="1" applyFont="1" applyFill="1" applyBorder="1" applyAlignment="1" applyProtection="1">
      <alignment horizontal="center" vertical="center" wrapText="1" shrinkToFit="1"/>
    </xf>
    <xf numFmtId="1" fontId="2" fillId="0" borderId="0" xfId="128" applyNumberFormat="1" applyFont="1" applyFill="1" applyAlignment="1" applyProtection="1">
      <alignment horizontal="center"/>
      <protection locked="0"/>
    </xf>
    <xf numFmtId="0" fontId="82" fillId="0" borderId="18" xfId="141" applyFont="1" applyFill="1" applyBorder="1" applyAlignment="1">
      <alignment horizontal="center" vertical="center" wrapText="1"/>
    </xf>
    <xf numFmtId="3" fontId="7" fillId="0" borderId="13" xfId="136" applyNumberFormat="1" applyFont="1" applyFill="1" applyBorder="1" applyAlignment="1">
      <alignment horizontal="center" vertical="center" wrapText="1"/>
    </xf>
    <xf numFmtId="3" fontId="7" fillId="0" borderId="13" xfId="132" applyNumberFormat="1" applyFont="1" applyFill="1" applyBorder="1" applyAlignment="1">
      <alignment horizontal="center" vertical="center"/>
    </xf>
    <xf numFmtId="3" fontId="6" fillId="0" borderId="13" xfId="136" applyNumberFormat="1" applyFont="1" applyFill="1" applyBorder="1" applyAlignment="1">
      <alignment horizontal="center" vertical="center" wrapText="1"/>
    </xf>
    <xf numFmtId="3" fontId="6" fillId="0" borderId="13" xfId="132" applyNumberFormat="1" applyFont="1" applyFill="1" applyBorder="1" applyAlignment="1">
      <alignment horizontal="center" vertical="center" wrapText="1"/>
    </xf>
    <xf numFmtId="1" fontId="6" fillId="0" borderId="13" xfId="132" applyNumberFormat="1" applyFont="1" applyFill="1" applyBorder="1" applyAlignment="1">
      <alignment horizontal="center" vertical="center" wrapText="1"/>
    </xf>
    <xf numFmtId="1" fontId="6" fillId="0" borderId="13" xfId="140" applyNumberFormat="1" applyFont="1" applyFill="1" applyBorder="1" applyAlignment="1">
      <alignment horizontal="center" vertical="center" wrapText="1"/>
    </xf>
    <xf numFmtId="1" fontId="6" fillId="0" borderId="13" xfId="136" applyNumberFormat="1" applyFont="1" applyFill="1" applyBorder="1" applyAlignment="1">
      <alignment horizontal="center" vertical="center" wrapText="1"/>
    </xf>
    <xf numFmtId="1" fontId="6" fillId="0" borderId="13" xfId="133" applyNumberFormat="1" applyFont="1" applyFill="1" applyBorder="1" applyAlignment="1">
      <alignment horizontal="center" vertical="center" wrapText="1"/>
    </xf>
    <xf numFmtId="3" fontId="6" fillId="0" borderId="13" xfId="133" applyNumberFormat="1" applyFont="1" applyFill="1" applyBorder="1" applyAlignment="1">
      <alignment horizontal="center" vertical="center" wrapText="1"/>
    </xf>
    <xf numFmtId="3" fontId="7" fillId="0" borderId="13" xfId="133" applyNumberFormat="1" applyFont="1" applyFill="1" applyBorder="1" applyAlignment="1">
      <alignment horizontal="center" vertical="center"/>
    </xf>
    <xf numFmtId="3" fontId="4" fillId="0" borderId="13" xfId="140" applyNumberFormat="1" applyFont="1" applyFill="1" applyBorder="1" applyAlignment="1">
      <alignment horizontal="center" vertical="center" wrapText="1"/>
    </xf>
    <xf numFmtId="3" fontId="4" fillId="0" borderId="13" xfId="136" applyNumberFormat="1" applyFont="1" applyFill="1" applyBorder="1" applyAlignment="1">
      <alignment horizontal="center" vertical="center" wrapText="1"/>
    </xf>
    <xf numFmtId="1" fontId="4" fillId="0" borderId="13" xfId="133" applyNumberFormat="1" applyFont="1" applyFill="1" applyBorder="1" applyAlignment="1">
      <alignment horizontal="center" vertical="center" wrapText="1"/>
    </xf>
    <xf numFmtId="3" fontId="8" fillId="0" borderId="13" xfId="136" applyNumberFormat="1" applyFont="1" applyFill="1" applyBorder="1" applyAlignment="1">
      <alignment horizontal="center" vertical="center" wrapText="1"/>
    </xf>
    <xf numFmtId="3" fontId="8" fillId="0" borderId="13" xfId="133" applyNumberFormat="1" applyFont="1" applyFill="1" applyBorder="1" applyAlignment="1">
      <alignment horizontal="center" vertical="center"/>
    </xf>
    <xf numFmtId="165" fontId="7" fillId="0" borderId="13" xfId="136" applyNumberFormat="1" applyFont="1" applyFill="1" applyBorder="1" applyAlignment="1">
      <alignment horizontal="center" vertical="center" wrapText="1"/>
    </xf>
    <xf numFmtId="166" fontId="7" fillId="0" borderId="13" xfId="136" applyNumberFormat="1" applyFont="1" applyFill="1" applyBorder="1" applyAlignment="1">
      <alignment horizontal="center" vertical="center"/>
    </xf>
    <xf numFmtId="1" fontId="6" fillId="0" borderId="19" xfId="136" applyNumberFormat="1" applyFont="1" applyFill="1" applyBorder="1" applyAlignment="1">
      <alignment horizontal="center" vertical="center" wrapText="1"/>
    </xf>
    <xf numFmtId="0" fontId="82" fillId="0" borderId="13" xfId="141" applyFont="1" applyFill="1" applyBorder="1" applyAlignment="1">
      <alignment horizontal="center" vertical="center" wrapText="1"/>
    </xf>
    <xf numFmtId="0" fontId="34" fillId="0" borderId="13" xfId="141" applyFont="1" applyFill="1" applyBorder="1" applyAlignment="1">
      <alignment horizontal="center" vertical="center" wrapText="1"/>
    </xf>
    <xf numFmtId="1" fontId="12" fillId="0" borderId="0" xfId="139" applyNumberFormat="1" applyFont="1" applyAlignment="1" applyProtection="1">
      <alignment horizontal="right" vertical="top"/>
      <protection locked="0"/>
    </xf>
    <xf numFmtId="165" fontId="6" fillId="0" borderId="13" xfId="136" applyNumberFormat="1" applyFont="1" applyFill="1" applyBorder="1" applyAlignment="1">
      <alignment horizontal="center" vertical="center" wrapText="1"/>
    </xf>
    <xf numFmtId="165" fontId="7" fillId="4" borderId="13" xfId="136" applyNumberFormat="1" applyFont="1" applyFill="1" applyBorder="1" applyAlignment="1">
      <alignment horizontal="center" vertical="center" wrapText="1"/>
    </xf>
    <xf numFmtId="1" fontId="6" fillId="0" borderId="0" xfId="129" applyNumberFormat="1" applyFont="1" applyFill="1" applyBorder="1" applyAlignment="1" applyProtection="1">
      <alignment vertical="center" wrapText="1"/>
      <protection locked="0"/>
    </xf>
    <xf numFmtId="1" fontId="6" fillId="0" borderId="0" xfId="129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129" applyNumberFormat="1" applyFont="1" applyFill="1" applyAlignment="1" applyProtection="1">
      <alignment wrapText="1"/>
      <protection locked="0"/>
    </xf>
    <xf numFmtId="1" fontId="23" fillId="0" borderId="0" xfId="129" applyNumberFormat="1" applyFont="1" applyFill="1" applyAlignment="1" applyProtection="1">
      <alignment wrapText="1"/>
      <protection locked="0"/>
    </xf>
    <xf numFmtId="1" fontId="9" fillId="0" borderId="0" xfId="129" applyNumberFormat="1" applyFont="1" applyFill="1" applyAlignment="1" applyProtection="1">
      <alignment wrapText="1"/>
      <protection locked="0"/>
    </xf>
    <xf numFmtId="1" fontId="2" fillId="0" borderId="0" xfId="129" applyNumberFormat="1" applyFont="1" applyFill="1" applyProtection="1">
      <protection locked="0"/>
    </xf>
    <xf numFmtId="1" fontId="12" fillId="0" borderId="0" xfId="129" applyNumberFormat="1" applyFont="1" applyFill="1" applyProtection="1">
      <protection locked="0"/>
    </xf>
    <xf numFmtId="1" fontId="6" fillId="0" borderId="14" xfId="129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129" applyNumberFormat="1" applyFont="1" applyFill="1" applyAlignment="1" applyProtection="1">
      <alignment horizontal="center" wrapText="1"/>
      <protection locked="0"/>
    </xf>
    <xf numFmtId="1" fontId="2" fillId="0" borderId="0" xfId="129" applyNumberFormat="1" applyFont="1" applyFill="1" applyBorder="1" applyAlignment="1" applyProtection="1">
      <protection locked="0"/>
    </xf>
    <xf numFmtId="1" fontId="11" fillId="0" borderId="21" xfId="129" applyNumberFormat="1" applyFont="1" applyFill="1" applyBorder="1" applyAlignment="1" applyProtection="1">
      <alignment horizontal="center" vertical="center"/>
      <protection locked="0"/>
    </xf>
    <xf numFmtId="1" fontId="43" fillId="0" borderId="21" xfId="129" applyNumberFormat="1" applyFont="1" applyFill="1" applyBorder="1" applyAlignment="1" applyProtection="1">
      <alignment horizontal="center" vertical="center"/>
      <protection locked="0"/>
    </xf>
    <xf numFmtId="1" fontId="44" fillId="0" borderId="13" xfId="129" applyNumberFormat="1" applyFont="1" applyFill="1" applyBorder="1" applyAlignment="1" applyProtection="1">
      <alignment horizontal="center" vertical="center"/>
    </xf>
    <xf numFmtId="1" fontId="44" fillId="0" borderId="0" xfId="129" applyNumberFormat="1" applyFont="1" applyFill="1" applyAlignment="1" applyProtection="1">
      <alignment vertical="center"/>
      <protection locked="0"/>
    </xf>
    <xf numFmtId="0" fontId="13" fillId="0" borderId="13" xfId="129" applyNumberFormat="1" applyFont="1" applyFill="1" applyBorder="1" applyAlignment="1" applyProtection="1">
      <alignment horizontal="center" vertical="center" wrapText="1" shrinkToFit="1"/>
    </xf>
    <xf numFmtId="3" fontId="13" fillId="0" borderId="13" xfId="129" applyNumberFormat="1" applyFont="1" applyFill="1" applyBorder="1" applyAlignment="1" applyProtection="1">
      <alignment horizontal="center" vertical="center" wrapText="1" shrinkToFit="1"/>
    </xf>
    <xf numFmtId="165" fontId="78" fillId="0" borderId="13" xfId="129" applyNumberFormat="1" applyFont="1" applyFill="1" applyBorder="1" applyAlignment="1" applyProtection="1">
      <alignment horizontal="center" vertical="center"/>
    </xf>
    <xf numFmtId="166" fontId="78" fillId="0" borderId="13" xfId="129" applyNumberFormat="1" applyFont="1" applyFill="1" applyBorder="1" applyAlignment="1" applyProtection="1">
      <alignment horizontal="center" vertical="center"/>
      <protection locked="0"/>
    </xf>
    <xf numFmtId="1" fontId="11" fillId="0" borderId="0" xfId="129" applyNumberFormat="1" applyFont="1" applyFill="1" applyBorder="1" applyAlignment="1" applyProtection="1">
      <alignment vertical="center"/>
      <protection locked="0"/>
    </xf>
    <xf numFmtId="3" fontId="18" fillId="0" borderId="13" xfId="129" applyNumberFormat="1" applyFont="1" applyFill="1" applyBorder="1" applyAlignment="1" applyProtection="1">
      <alignment horizontal="center" vertical="center"/>
      <protection locked="0"/>
    </xf>
    <xf numFmtId="3" fontId="18" fillId="0" borderId="13" xfId="129" applyNumberFormat="1" applyFont="1" applyFill="1" applyBorder="1" applyAlignment="1" applyProtection="1">
      <alignment horizontal="center"/>
      <protection locked="0"/>
    </xf>
    <xf numFmtId="165" fontId="77" fillId="0" borderId="13" xfId="129" applyNumberFormat="1" applyFont="1" applyFill="1" applyBorder="1" applyAlignment="1" applyProtection="1">
      <alignment horizontal="center" vertical="center"/>
    </xf>
    <xf numFmtId="3" fontId="18" fillId="0" borderId="13" xfId="129" applyNumberFormat="1" applyFont="1" applyFill="1" applyBorder="1" applyAlignment="1" applyProtection="1">
      <alignment horizontal="center" vertical="center"/>
    </xf>
    <xf numFmtId="3" fontId="18" fillId="0" borderId="13" xfId="129" applyNumberFormat="1" applyFont="1" applyFill="1" applyBorder="1" applyAlignment="1">
      <alignment horizontal="center" vertical="center"/>
    </xf>
    <xf numFmtId="3" fontId="18" fillId="4" borderId="13" xfId="129" applyNumberFormat="1" applyFont="1" applyFill="1" applyBorder="1" applyAlignment="1" applyProtection="1">
      <alignment horizontal="center"/>
      <protection locked="0"/>
    </xf>
    <xf numFmtId="166" fontId="77" fillId="0" borderId="13" xfId="129" applyNumberFormat="1" applyFont="1" applyFill="1" applyBorder="1" applyAlignment="1" applyProtection="1">
      <alignment horizontal="center" vertical="center"/>
      <protection locked="0"/>
    </xf>
    <xf numFmtId="1" fontId="5" fillId="0" borderId="0" xfId="129" applyNumberFormat="1" applyFont="1" applyFill="1" applyBorder="1" applyAlignment="1" applyProtection="1">
      <alignment horizontal="right"/>
      <protection locked="0"/>
    </xf>
    <xf numFmtId="0" fontId="5" fillId="4" borderId="13" xfId="142" applyFont="1" applyFill="1" applyBorder="1" applyAlignment="1">
      <alignment horizontal="left"/>
    </xf>
    <xf numFmtId="3" fontId="18" fillId="4" borderId="13" xfId="142" applyNumberFormat="1" applyFont="1" applyFill="1" applyBorder="1" applyAlignment="1">
      <alignment horizontal="center" vertical="center"/>
    </xf>
    <xf numFmtId="3" fontId="18" fillId="4" borderId="13" xfId="129" applyNumberFormat="1" applyFont="1" applyFill="1" applyBorder="1" applyAlignment="1" applyProtection="1">
      <alignment horizontal="center" vertical="center"/>
      <protection locked="0"/>
    </xf>
    <xf numFmtId="3" fontId="18" fillId="4" borderId="13" xfId="129" applyNumberFormat="1" applyFont="1" applyFill="1" applyBorder="1" applyAlignment="1" applyProtection="1">
      <alignment horizontal="center" vertical="center"/>
    </xf>
    <xf numFmtId="3" fontId="18" fillId="4" borderId="13" xfId="129" applyNumberFormat="1" applyFont="1" applyFill="1" applyBorder="1" applyAlignment="1">
      <alignment horizontal="center" vertical="center"/>
    </xf>
    <xf numFmtId="1" fontId="5" fillId="4" borderId="0" xfId="129" applyNumberFormat="1" applyFont="1" applyFill="1" applyBorder="1" applyAlignment="1" applyProtection="1">
      <alignment horizontal="right"/>
      <protection locked="0"/>
    </xf>
    <xf numFmtId="1" fontId="5" fillId="0" borderId="0" xfId="129" applyNumberFormat="1" applyFont="1" applyFill="1" applyBorder="1" applyAlignment="1" applyProtection="1">
      <alignment horizontal="left" wrapText="1" shrinkToFit="1"/>
      <protection locked="0"/>
    </xf>
    <xf numFmtId="1" fontId="81" fillId="0" borderId="20" xfId="129" applyNumberFormat="1" applyFont="1" applyFill="1" applyBorder="1" applyAlignment="1" applyProtection="1">
      <alignment vertical="center" wrapText="1"/>
      <protection locked="0"/>
    </xf>
    <xf numFmtId="1" fontId="23" fillId="0" borderId="0" xfId="129" applyNumberFormat="1" applyFont="1" applyFill="1" applyBorder="1" applyAlignment="1" applyProtection="1">
      <alignment horizontal="right"/>
      <protection locked="0"/>
    </xf>
    <xf numFmtId="166" fontId="6" fillId="0" borderId="13" xfId="140" applyNumberFormat="1" applyFont="1" applyFill="1" applyBorder="1" applyAlignment="1">
      <alignment horizontal="center" vertical="center" wrapText="1"/>
    </xf>
    <xf numFmtId="1" fontId="3" fillId="0" borderId="0" xfId="129" applyNumberFormat="1" applyFont="1" applyFill="1" applyBorder="1" applyAlignment="1" applyProtection="1">
      <alignment wrapText="1"/>
      <protection locked="0"/>
    </xf>
    <xf numFmtId="1" fontId="23" fillId="0" borderId="0" xfId="129" applyNumberFormat="1" applyFont="1" applyFill="1" applyBorder="1" applyAlignment="1" applyProtection="1">
      <alignment wrapText="1"/>
      <protection locked="0"/>
    </xf>
    <xf numFmtId="1" fontId="9" fillId="0" borderId="0" xfId="129" applyNumberFormat="1" applyFont="1" applyFill="1" applyBorder="1" applyAlignment="1" applyProtection="1">
      <alignment wrapText="1"/>
      <protection locked="0"/>
    </xf>
    <xf numFmtId="0" fontId="27" fillId="0" borderId="0" xfId="141" applyFont="1" applyFill="1" applyAlignment="1">
      <alignment vertical="center"/>
    </xf>
    <xf numFmtId="1" fontId="12" fillId="0" borderId="0" xfId="129" applyNumberFormat="1" applyFont="1" applyFill="1" applyAlignment="1" applyProtection="1">
      <alignment horizontal="right"/>
      <protection locked="0"/>
    </xf>
    <xf numFmtId="1" fontId="13" fillId="4" borderId="21" xfId="139" applyNumberFormat="1" applyFont="1" applyFill="1" applyBorder="1" applyAlignment="1" applyProtection="1">
      <alignment horizontal="center" vertical="center"/>
      <protection locked="0"/>
    </xf>
    <xf numFmtId="1" fontId="78" fillId="0" borderId="21" xfId="129" applyNumberFormat="1" applyFont="1" applyFill="1" applyBorder="1" applyAlignment="1" applyProtection="1">
      <alignment horizontal="center" vertical="center"/>
      <protection locked="0"/>
    </xf>
    <xf numFmtId="1" fontId="44" fillId="0" borderId="13" xfId="129" applyNumberFormat="1" applyFont="1" applyFill="1" applyBorder="1" applyAlignment="1" applyProtection="1">
      <alignment horizontal="center"/>
    </xf>
    <xf numFmtId="1" fontId="44" fillId="0" borderId="0" xfId="129" applyNumberFormat="1" applyFont="1" applyFill="1" applyProtection="1">
      <protection locked="0"/>
    </xf>
    <xf numFmtId="3" fontId="13" fillId="0" borderId="13" xfId="129" applyNumberFormat="1" applyFont="1" applyFill="1" applyBorder="1" applyAlignment="1" applyProtection="1">
      <alignment horizontal="center" vertical="center"/>
    </xf>
    <xf numFmtId="165" fontId="18" fillId="0" borderId="13" xfId="129" applyNumberFormat="1" applyFont="1" applyFill="1" applyBorder="1" applyAlignment="1" applyProtection="1">
      <alignment horizontal="center" vertical="center"/>
    </xf>
    <xf numFmtId="0" fontId="44" fillId="0" borderId="20" xfId="135" applyFont="1" applyFill="1" applyBorder="1" applyAlignment="1">
      <alignment vertical="center" wrapText="1"/>
    </xf>
    <xf numFmtId="0" fontId="83" fillId="0" borderId="20" xfId="135" applyFont="1" applyFill="1" applyBorder="1" applyAlignment="1">
      <alignment vertical="center" wrapText="1"/>
    </xf>
    <xf numFmtId="1" fontId="48" fillId="0" borderId="0" xfId="139" applyNumberFormat="1" applyFont="1" applyBorder="1" applyAlignment="1" applyProtection="1">
      <protection locked="0"/>
    </xf>
    <xf numFmtId="1" fontId="3" fillId="0" borderId="0" xfId="139" applyNumberFormat="1" applyFont="1" applyAlignment="1" applyProtection="1">
      <alignment wrapText="1"/>
      <protection locked="0"/>
    </xf>
    <xf numFmtId="1" fontId="3" fillId="0" borderId="0" xfId="139" applyNumberFormat="1" applyFont="1" applyFill="1" applyAlignment="1" applyProtection="1">
      <alignment wrapText="1"/>
      <protection locked="0"/>
    </xf>
    <xf numFmtId="1" fontId="2" fillId="0" borderId="0" xfId="139" applyNumberFormat="1" applyFont="1" applyProtection="1">
      <protection locked="0"/>
    </xf>
    <xf numFmtId="1" fontId="12" fillId="0" borderId="0" xfId="139" applyNumberFormat="1" applyFont="1" applyAlignment="1" applyProtection="1">
      <alignment horizontal="right"/>
      <protection locked="0"/>
    </xf>
    <xf numFmtId="1" fontId="6" fillId="0" borderId="0" xfId="139" applyNumberFormat="1" applyFont="1" applyAlignment="1" applyProtection="1">
      <alignment horizontal="center" vertical="center" wrapText="1"/>
      <protection locked="0"/>
    </xf>
    <xf numFmtId="1" fontId="6" fillId="0" borderId="0" xfId="139" applyNumberFormat="1" applyFont="1" applyFill="1" applyAlignment="1" applyProtection="1">
      <alignment horizontal="center" vertical="center" wrapText="1"/>
      <protection locked="0"/>
    </xf>
    <xf numFmtId="1" fontId="46" fillId="0" borderId="14" xfId="139" applyNumberFormat="1" applyFont="1" applyBorder="1" applyAlignment="1" applyProtection="1">
      <protection locked="0"/>
    </xf>
    <xf numFmtId="1" fontId="2" fillId="0" borderId="14" xfId="139" applyNumberFormat="1" applyFont="1" applyFill="1" applyBorder="1" applyAlignment="1" applyProtection="1">
      <alignment horizontal="center"/>
      <protection locked="0"/>
    </xf>
    <xf numFmtId="1" fontId="46" fillId="0" borderId="14" xfId="139" applyNumberFormat="1" applyFont="1" applyFill="1" applyBorder="1" applyAlignment="1" applyProtection="1">
      <protection locked="0"/>
    </xf>
    <xf numFmtId="1" fontId="11" fillId="0" borderId="14" xfId="139" applyNumberFormat="1" applyFont="1" applyFill="1" applyBorder="1" applyAlignment="1" applyProtection="1">
      <alignment horizontal="center"/>
      <protection locked="0"/>
    </xf>
    <xf numFmtId="1" fontId="2" fillId="4" borderId="0" xfId="139" applyNumberFormat="1" applyFont="1" applyFill="1" applyBorder="1" applyAlignment="1" applyProtection="1">
      <alignment horizontal="center" vertical="center" wrapText="1"/>
    </xf>
    <xf numFmtId="1" fontId="2" fillId="0" borderId="0" xfId="139" applyNumberFormat="1" applyFont="1" applyFill="1" applyBorder="1" applyAlignment="1" applyProtection="1">
      <alignment horizontal="center" vertical="center" wrapText="1"/>
    </xf>
    <xf numFmtId="1" fontId="47" fillId="0" borderId="0" xfId="139" applyNumberFormat="1" applyFont="1" applyProtection="1">
      <protection locked="0"/>
    </xf>
    <xf numFmtId="1" fontId="47" fillId="0" borderId="0" xfId="139" applyNumberFormat="1" applyFont="1" applyBorder="1" applyAlignment="1" applyProtection="1">
      <protection locked="0"/>
    </xf>
    <xf numFmtId="1" fontId="11" fillId="4" borderId="21" xfId="139" applyNumberFormat="1" applyFont="1" applyFill="1" applyBorder="1" applyAlignment="1" applyProtection="1">
      <alignment horizontal="center" vertical="center"/>
      <protection locked="0"/>
    </xf>
    <xf numFmtId="1" fontId="2" fillId="4" borderId="21" xfId="139" applyNumberFormat="1" applyFont="1" applyFill="1" applyBorder="1" applyAlignment="1" applyProtection="1">
      <alignment horizontal="center" vertical="center"/>
      <protection locked="0"/>
    </xf>
    <xf numFmtId="1" fontId="2" fillId="4" borderId="0" xfId="139" applyNumberFormat="1" applyFont="1" applyFill="1" applyBorder="1" applyAlignment="1" applyProtection="1">
      <alignment horizontal="center" vertical="center"/>
      <protection locked="0"/>
    </xf>
    <xf numFmtId="1" fontId="2" fillId="0" borderId="0" xfId="139" applyNumberFormat="1" applyFont="1" applyBorder="1" applyAlignment="1" applyProtection="1">
      <alignment horizontal="center" vertical="center"/>
      <protection locked="0"/>
    </xf>
    <xf numFmtId="1" fontId="2" fillId="0" borderId="0" xfId="139" applyNumberFormat="1" applyFont="1" applyBorder="1" applyAlignment="1" applyProtection="1">
      <protection locked="0"/>
    </xf>
    <xf numFmtId="1" fontId="47" fillId="0" borderId="13" xfId="139" applyNumberFormat="1" applyFont="1" applyFill="1" applyBorder="1" applyAlignment="1" applyProtection="1">
      <alignment horizontal="center" vertical="center"/>
    </xf>
    <xf numFmtId="1" fontId="47" fillId="4" borderId="13" xfId="139" applyNumberFormat="1" applyFont="1" applyFill="1" applyBorder="1" applyAlignment="1" applyProtection="1">
      <alignment horizontal="center" vertical="center"/>
    </xf>
    <xf numFmtId="1" fontId="47" fillId="4" borderId="0" xfId="139" applyNumberFormat="1" applyFont="1" applyFill="1" applyBorder="1" applyAlignment="1" applyProtection="1">
      <alignment horizontal="center" vertical="center"/>
    </xf>
    <xf numFmtId="1" fontId="47" fillId="0" borderId="0" xfId="139" applyNumberFormat="1" applyFont="1" applyFill="1" applyBorder="1" applyAlignment="1" applyProtection="1">
      <alignment horizontal="center" vertical="center"/>
    </xf>
    <xf numFmtId="1" fontId="47" fillId="0" borderId="0" xfId="139" applyNumberFormat="1" applyFont="1" applyAlignment="1" applyProtection="1">
      <alignment vertical="center"/>
      <protection locked="0"/>
    </xf>
    <xf numFmtId="0" fontId="13" fillId="0" borderId="13" xfId="139" applyNumberFormat="1" applyFont="1" applyBorder="1" applyAlignment="1" applyProtection="1">
      <alignment horizontal="center" vertical="center" wrapText="1" shrinkToFit="1"/>
    </xf>
    <xf numFmtId="3" fontId="13" fillId="4" borderId="13" xfId="139" applyNumberFormat="1" applyFont="1" applyFill="1" applyBorder="1" applyAlignment="1" applyProtection="1">
      <alignment horizontal="center" vertical="center"/>
    </xf>
    <xf numFmtId="165" fontId="13" fillId="4" borderId="13" xfId="139" applyNumberFormat="1" applyFont="1" applyFill="1" applyBorder="1" applyAlignment="1" applyProtection="1">
      <alignment horizontal="center" vertical="center"/>
    </xf>
    <xf numFmtId="3" fontId="13" fillId="0" borderId="13" xfId="139" applyNumberFormat="1" applyFont="1" applyFill="1" applyBorder="1" applyAlignment="1" applyProtection="1">
      <alignment horizontal="center" vertical="center"/>
    </xf>
    <xf numFmtId="165" fontId="9" fillId="4" borderId="0" xfId="139" applyNumberFormat="1" applyFont="1" applyFill="1" applyBorder="1" applyAlignment="1" applyProtection="1">
      <alignment horizontal="center" vertical="center"/>
    </xf>
    <xf numFmtId="165" fontId="9" fillId="0" borderId="0" xfId="139" applyNumberFormat="1" applyFont="1" applyBorder="1" applyAlignment="1" applyProtection="1">
      <alignment horizontal="center" vertical="center"/>
    </xf>
    <xf numFmtId="1" fontId="3" fillId="0" borderId="0" xfId="139" applyNumberFormat="1" applyFont="1" applyFill="1" applyBorder="1" applyAlignment="1" applyProtection="1">
      <alignment vertical="center"/>
      <protection locked="0"/>
    </xf>
    <xf numFmtId="3" fontId="18" fillId="4" borderId="13" xfId="139" applyNumberFormat="1" applyFont="1" applyFill="1" applyBorder="1" applyAlignment="1" applyProtection="1">
      <alignment horizontal="center"/>
      <protection locked="0"/>
    </xf>
    <xf numFmtId="165" fontId="18" fillId="4" borderId="13" xfId="139" applyNumberFormat="1" applyFont="1" applyFill="1" applyBorder="1" applyAlignment="1" applyProtection="1">
      <alignment horizontal="center" vertical="center"/>
    </xf>
    <xf numFmtId="165" fontId="12" fillId="4" borderId="0" xfId="139" applyNumberFormat="1" applyFont="1" applyFill="1" applyBorder="1" applyAlignment="1" applyProtection="1">
      <alignment horizontal="center" vertical="center"/>
    </xf>
    <xf numFmtId="165" fontId="12" fillId="0" borderId="0" xfId="139" applyNumberFormat="1" applyFont="1" applyBorder="1" applyAlignment="1" applyProtection="1">
      <alignment horizontal="center" vertical="center"/>
    </xf>
    <xf numFmtId="1" fontId="5" fillId="0" borderId="0" xfId="139" applyNumberFormat="1" applyFont="1" applyFill="1" applyBorder="1" applyAlignment="1" applyProtection="1">
      <alignment horizontal="right"/>
      <protection locked="0"/>
    </xf>
    <xf numFmtId="165" fontId="18" fillId="0" borderId="13" xfId="139" applyNumberFormat="1" applyFont="1" applyFill="1" applyBorder="1" applyAlignment="1" applyProtection="1">
      <alignment horizontal="center" vertical="center"/>
    </xf>
    <xf numFmtId="165" fontId="12" fillId="0" borderId="0" xfId="139" applyNumberFormat="1" applyFont="1" applyFill="1" applyBorder="1" applyAlignment="1" applyProtection="1">
      <alignment horizontal="center" vertical="center"/>
    </xf>
    <xf numFmtId="1" fontId="5" fillId="0" borderId="0" xfId="139" applyNumberFormat="1" applyFont="1" applyBorder="1" applyAlignment="1" applyProtection="1">
      <alignment horizontal="right"/>
      <protection locked="0"/>
    </xf>
    <xf numFmtId="1" fontId="5" fillId="0" borderId="0" xfId="139" applyNumberFormat="1" applyFont="1" applyBorder="1" applyAlignment="1" applyProtection="1">
      <alignment horizontal="left" wrapText="1" shrinkToFit="1"/>
      <protection locked="0"/>
    </xf>
    <xf numFmtId="1" fontId="2" fillId="0" borderId="0" xfId="139" applyNumberFormat="1" applyFont="1" applyFill="1" applyBorder="1" applyAlignment="1" applyProtection="1">
      <alignment horizontal="left"/>
      <protection locked="0"/>
    </xf>
    <xf numFmtId="1" fontId="2" fillId="0" borderId="0" xfId="139" applyNumberFormat="1" applyFont="1" applyBorder="1" applyAlignment="1" applyProtection="1">
      <alignment horizontal="left" wrapText="1" shrinkToFit="1"/>
      <protection locked="0"/>
    </xf>
    <xf numFmtId="0" fontId="12" fillId="0" borderId="0" xfId="133" applyFont="1" applyFill="1" applyBorder="1" applyAlignment="1">
      <alignment vertical="center" wrapText="1"/>
    </xf>
    <xf numFmtId="1" fontId="2" fillId="0" borderId="0" xfId="139" applyNumberFormat="1" applyFont="1" applyBorder="1" applyAlignment="1" applyProtection="1">
      <alignment horizontal="right"/>
      <protection locked="0"/>
    </xf>
    <xf numFmtId="1" fontId="47" fillId="0" borderId="13" xfId="139" applyNumberFormat="1" applyFont="1" applyFill="1" applyBorder="1" applyAlignment="1" applyProtection="1">
      <alignment horizontal="center"/>
    </xf>
    <xf numFmtId="1" fontId="47" fillId="4" borderId="0" xfId="139" applyNumberFormat="1" applyFont="1" applyFill="1" applyBorder="1" applyAlignment="1" applyProtection="1">
      <alignment horizontal="center"/>
    </xf>
    <xf numFmtId="1" fontId="47" fillId="0" borderId="0" xfId="139" applyNumberFormat="1" applyFont="1" applyFill="1" applyBorder="1" applyAlignment="1" applyProtection="1">
      <alignment horizontal="center"/>
    </xf>
    <xf numFmtId="3" fontId="18" fillId="4" borderId="13" xfId="139" applyNumberFormat="1" applyFont="1" applyFill="1" applyBorder="1" applyAlignment="1" applyProtection="1">
      <alignment horizontal="center" vertical="center"/>
    </xf>
    <xf numFmtId="3" fontId="18" fillId="0" borderId="13" xfId="139" applyNumberFormat="1" applyFont="1" applyFill="1" applyBorder="1" applyAlignment="1" applyProtection="1">
      <alignment horizontal="center"/>
      <protection locked="0"/>
    </xf>
    <xf numFmtId="3" fontId="18" fillId="0" borderId="13" xfId="139" applyNumberFormat="1" applyFont="1" applyFill="1" applyBorder="1" applyAlignment="1" applyProtection="1">
      <alignment horizontal="center" vertical="center"/>
    </xf>
    <xf numFmtId="0" fontId="20" fillId="0" borderId="0" xfId="136" applyFont="1" applyAlignment="1">
      <alignment horizontal="center" vertical="top" wrapText="1"/>
    </xf>
    <xf numFmtId="0" fontId="6" fillId="0" borderId="18" xfId="136" applyFont="1" applyBorder="1" applyAlignment="1">
      <alignment horizontal="center" vertical="center" wrapText="1"/>
    </xf>
    <xf numFmtId="0" fontId="6" fillId="0" borderId="21" xfId="136" applyFont="1" applyBorder="1" applyAlignment="1">
      <alignment horizontal="center" vertical="center" wrapText="1"/>
    </xf>
    <xf numFmtId="0" fontId="5" fillId="0" borderId="15" xfId="132" applyFont="1" applyFill="1" applyBorder="1" applyAlignment="1">
      <alignment horizontal="center" vertical="center"/>
    </xf>
    <xf numFmtId="0" fontId="5" fillId="0" borderId="19" xfId="132" applyFont="1" applyFill="1" applyBorder="1" applyAlignment="1">
      <alignment horizontal="center" vertical="center"/>
    </xf>
    <xf numFmtId="0" fontId="6" fillId="0" borderId="18" xfId="132" applyFont="1" applyFill="1" applyBorder="1" applyAlignment="1">
      <alignment horizontal="center" vertical="center" wrapText="1"/>
    </xf>
    <xf numFmtId="0" fontId="6" fillId="0" borderId="21" xfId="132" applyFont="1" applyFill="1" applyBorder="1" applyAlignment="1">
      <alignment horizontal="center" vertical="center" wrapText="1"/>
    </xf>
    <xf numFmtId="0" fontId="22" fillId="0" borderId="16" xfId="132" applyFont="1" applyFill="1" applyBorder="1" applyAlignment="1">
      <alignment horizontal="center" vertical="center" wrapText="1"/>
    </xf>
    <xf numFmtId="0" fontId="22" fillId="0" borderId="20" xfId="132" applyFont="1" applyFill="1" applyBorder="1" applyAlignment="1">
      <alignment horizontal="center" vertical="center" wrapText="1"/>
    </xf>
    <xf numFmtId="0" fontId="22" fillId="0" borderId="17" xfId="132" applyFont="1" applyFill="1" applyBorder="1" applyAlignment="1">
      <alignment horizontal="center" vertical="center" wrapText="1"/>
    </xf>
    <xf numFmtId="0" fontId="22" fillId="0" borderId="14" xfId="132" applyFont="1" applyFill="1" applyBorder="1" applyAlignment="1">
      <alignment horizontal="center" vertical="center" wrapText="1"/>
    </xf>
    <xf numFmtId="0" fontId="18" fillId="0" borderId="20" xfId="136" applyFont="1" applyBorder="1" applyAlignment="1">
      <alignment horizontal="left" vertical="center" wrapText="1"/>
    </xf>
    <xf numFmtId="0" fontId="6" fillId="0" borderId="13" xfId="132" applyFont="1" applyFill="1" applyBorder="1" applyAlignment="1">
      <alignment horizontal="center" vertical="center" wrapText="1"/>
    </xf>
    <xf numFmtId="0" fontId="24" fillId="0" borderId="13" xfId="141" applyFont="1" applyFill="1" applyBorder="1" applyAlignment="1">
      <alignment horizontal="center" vertical="center" wrapText="1"/>
    </xf>
    <xf numFmtId="0" fontId="82" fillId="0" borderId="13" xfId="141" applyFont="1" applyFill="1" applyBorder="1" applyAlignment="1">
      <alignment horizontal="center" vertical="center" wrapText="1"/>
    </xf>
    <xf numFmtId="1" fontId="13" fillId="4" borderId="18" xfId="139" applyNumberFormat="1" applyFont="1" applyFill="1" applyBorder="1" applyAlignment="1" applyProtection="1">
      <alignment horizontal="center" vertical="center"/>
      <protection locked="0"/>
    </xf>
    <xf numFmtId="1" fontId="13" fillId="4" borderId="21" xfId="139" applyNumberFormat="1" applyFont="1" applyFill="1" applyBorder="1" applyAlignment="1" applyProtection="1">
      <alignment horizontal="center" vertical="center"/>
      <protection locked="0"/>
    </xf>
    <xf numFmtId="0" fontId="40" fillId="0" borderId="13" xfId="141" applyFont="1" applyFill="1" applyBorder="1" applyAlignment="1">
      <alignment horizontal="center" vertical="center" wrapText="1"/>
    </xf>
    <xf numFmtId="0" fontId="50" fillId="0" borderId="20" xfId="141" applyFont="1" applyFill="1" applyBorder="1" applyAlignment="1">
      <alignment horizontal="left" vertical="center" wrapText="1"/>
    </xf>
    <xf numFmtId="0" fontId="25" fillId="0" borderId="14" xfId="141" applyFont="1" applyFill="1" applyBorder="1" applyAlignment="1">
      <alignment horizontal="right" vertical="top"/>
    </xf>
    <xf numFmtId="0" fontId="25" fillId="0" borderId="0" xfId="141" applyFont="1" applyFill="1" applyBorder="1" applyAlignment="1">
      <alignment horizontal="center" vertical="top"/>
    </xf>
    <xf numFmtId="0" fontId="82" fillId="0" borderId="15" xfId="141" applyFont="1" applyFill="1" applyBorder="1" applyAlignment="1">
      <alignment horizontal="center" vertical="center" wrapText="1"/>
    </xf>
    <xf numFmtId="0" fontId="82" fillId="0" borderId="22" xfId="141" applyFont="1" applyFill="1" applyBorder="1" applyAlignment="1">
      <alignment horizontal="center" vertical="center" wrapText="1"/>
    </xf>
    <xf numFmtId="0" fontId="82" fillId="0" borderId="19" xfId="141" applyFont="1" applyFill="1" applyBorder="1" applyAlignment="1">
      <alignment horizontal="center" vertical="center" wrapText="1"/>
    </xf>
    <xf numFmtId="0" fontId="40" fillId="0" borderId="18" xfId="141" applyFont="1" applyFill="1" applyBorder="1" applyAlignment="1">
      <alignment horizontal="center" vertical="center" wrapText="1"/>
    </xf>
    <xf numFmtId="0" fontId="40" fillId="0" borderId="21" xfId="141" applyFont="1" applyFill="1" applyBorder="1" applyAlignment="1">
      <alignment horizontal="center" vertical="center" wrapText="1"/>
    </xf>
    <xf numFmtId="0" fontId="25" fillId="0" borderId="14" xfId="141" applyFont="1" applyFill="1" applyBorder="1" applyAlignment="1">
      <alignment horizontal="center" vertical="top"/>
    </xf>
    <xf numFmtId="0" fontId="45" fillId="0" borderId="0" xfId="141" applyFont="1" applyFill="1" applyBorder="1" applyAlignment="1">
      <alignment horizontal="center" vertical="center" wrapText="1"/>
    </xf>
    <xf numFmtId="0" fontId="47" fillId="0" borderId="20" xfId="132" applyFont="1" applyFill="1" applyBorder="1" applyAlignment="1">
      <alignment horizontal="left" vertical="center" wrapText="1"/>
    </xf>
    <xf numFmtId="0" fontId="45" fillId="0" borderId="0" xfId="141" applyFont="1" applyFill="1" applyBorder="1" applyAlignment="1">
      <alignment horizontal="center" vertical="top" wrapText="1"/>
    </xf>
    <xf numFmtId="0" fontId="34" fillId="0" borderId="15" xfId="141" applyFont="1" applyFill="1" applyBorder="1" applyAlignment="1">
      <alignment horizontal="center" vertical="center" wrapText="1"/>
    </xf>
    <xf numFmtId="0" fontId="34" fillId="0" borderId="22" xfId="141" applyFont="1" applyFill="1" applyBorder="1" applyAlignment="1">
      <alignment horizontal="center" vertical="center" wrapText="1"/>
    </xf>
    <xf numFmtId="0" fontId="34" fillId="0" borderId="19" xfId="141" applyFont="1" applyFill="1" applyBorder="1" applyAlignment="1">
      <alignment horizontal="center" vertical="center" wrapText="1"/>
    </xf>
    <xf numFmtId="0" fontId="24" fillId="0" borderId="18" xfId="141" applyFont="1" applyFill="1" applyBorder="1" applyAlignment="1">
      <alignment horizontal="center" vertical="center" wrapText="1"/>
    </xf>
    <xf numFmtId="0" fontId="24" fillId="0" borderId="23" xfId="141" applyFont="1" applyFill="1" applyBorder="1" applyAlignment="1">
      <alignment horizontal="center" vertical="center" wrapText="1"/>
    </xf>
    <xf numFmtId="0" fontId="24" fillId="0" borderId="21" xfId="141" applyFont="1" applyFill="1" applyBorder="1" applyAlignment="1">
      <alignment horizontal="center" vertical="center" wrapText="1"/>
    </xf>
    <xf numFmtId="0" fontId="20" fillId="0" borderId="0" xfId="140" applyFont="1" applyFill="1" applyAlignment="1">
      <alignment horizontal="center" vertical="top" wrapText="1"/>
    </xf>
    <xf numFmtId="0" fontId="21" fillId="0" borderId="15" xfId="132" applyFont="1" applyFill="1" applyBorder="1" applyAlignment="1">
      <alignment horizontal="center" vertical="center"/>
    </xf>
    <xf numFmtId="0" fontId="21" fillId="0" borderId="19" xfId="132" applyFont="1" applyFill="1" applyBorder="1" applyAlignment="1">
      <alignment horizontal="center" vertical="center"/>
    </xf>
    <xf numFmtId="1" fontId="6" fillId="0" borderId="0" xfId="129" applyNumberFormat="1" applyFont="1" applyFill="1" applyBorder="1" applyAlignment="1" applyProtection="1">
      <alignment horizontal="center" vertical="center" wrapText="1"/>
      <protection locked="0"/>
    </xf>
    <xf numFmtId="0" fontId="34" fillId="0" borderId="18" xfId="141" applyFont="1" applyFill="1" applyBorder="1" applyAlignment="1">
      <alignment horizontal="center" vertical="center" wrapText="1"/>
    </xf>
    <xf numFmtId="0" fontId="34" fillId="0" borderId="23" xfId="141" applyFont="1" applyFill="1" applyBorder="1" applyAlignment="1">
      <alignment horizontal="center" vertical="center" wrapText="1"/>
    </xf>
    <xf numFmtId="0" fontId="34" fillId="0" borderId="21" xfId="141" applyFont="1" applyFill="1" applyBorder="1" applyAlignment="1">
      <alignment horizontal="center" vertical="center" wrapText="1"/>
    </xf>
    <xf numFmtId="1" fontId="13" fillId="0" borderId="16" xfId="129" applyNumberFormat="1" applyFont="1" applyFill="1" applyBorder="1" applyAlignment="1" applyProtection="1">
      <alignment horizontal="center" vertical="center" wrapText="1"/>
    </xf>
    <xf numFmtId="1" fontId="13" fillId="0" borderId="20" xfId="129" applyNumberFormat="1" applyFont="1" applyFill="1" applyBorder="1" applyAlignment="1" applyProtection="1">
      <alignment horizontal="center" vertical="center" wrapText="1"/>
    </xf>
    <xf numFmtId="1" fontId="13" fillId="0" borderId="24" xfId="129" applyNumberFormat="1" applyFont="1" applyFill="1" applyBorder="1" applyAlignment="1" applyProtection="1">
      <alignment horizontal="center" vertical="center" wrapText="1"/>
    </xf>
    <xf numFmtId="1" fontId="13" fillId="0" borderId="25" xfId="129" applyNumberFormat="1" applyFont="1" applyFill="1" applyBorder="1" applyAlignment="1" applyProtection="1">
      <alignment horizontal="center" vertical="center" wrapText="1"/>
    </xf>
    <xf numFmtId="1" fontId="13" fillId="0" borderId="0" xfId="129" applyNumberFormat="1" applyFont="1" applyFill="1" applyBorder="1" applyAlignment="1" applyProtection="1">
      <alignment horizontal="center" vertical="center" wrapText="1"/>
    </xf>
    <xf numFmtId="1" fontId="13" fillId="0" borderId="26" xfId="129" applyNumberFormat="1" applyFont="1" applyFill="1" applyBorder="1" applyAlignment="1" applyProtection="1">
      <alignment horizontal="center" vertical="center" wrapText="1"/>
    </xf>
    <xf numFmtId="1" fontId="13" fillId="0" borderId="17" xfId="129" applyNumberFormat="1" applyFont="1" applyFill="1" applyBorder="1" applyAlignment="1" applyProtection="1">
      <alignment horizontal="center" vertical="center" wrapText="1"/>
    </xf>
    <xf numFmtId="1" fontId="13" fillId="0" borderId="14" xfId="129" applyNumberFormat="1" applyFont="1" applyFill="1" applyBorder="1" applyAlignment="1" applyProtection="1">
      <alignment horizontal="center" vertical="center" wrapText="1"/>
    </xf>
    <xf numFmtId="1" fontId="13" fillId="0" borderId="27" xfId="129" applyNumberFormat="1" applyFont="1" applyFill="1" applyBorder="1" applyAlignment="1" applyProtection="1">
      <alignment horizontal="center" vertical="center" wrapText="1"/>
    </xf>
    <xf numFmtId="1" fontId="13" fillId="0" borderId="13" xfId="129" applyNumberFormat="1" applyFont="1" applyFill="1" applyBorder="1" applyAlignment="1" applyProtection="1">
      <alignment horizontal="center" vertical="center" wrapText="1"/>
    </xf>
    <xf numFmtId="1" fontId="13" fillId="0" borderId="16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20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24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25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26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17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14" xfId="129" applyNumberFormat="1" applyFont="1" applyFill="1" applyBorder="1" applyAlignment="1" applyProtection="1">
      <alignment horizontal="center" vertical="center" wrapText="1"/>
      <protection locked="0"/>
    </xf>
    <xf numFmtId="1" fontId="13" fillId="0" borderId="27" xfId="129" applyNumberFormat="1" applyFont="1" applyFill="1" applyBorder="1" applyAlignment="1" applyProtection="1">
      <alignment horizontal="center" vertical="center" wrapText="1"/>
      <protection locked="0"/>
    </xf>
    <xf numFmtId="1" fontId="47" fillId="0" borderId="20" xfId="129" applyNumberFormat="1" applyFont="1" applyFill="1" applyBorder="1" applyAlignment="1" applyProtection="1">
      <alignment horizontal="left" vertical="center" wrapText="1"/>
      <protection locked="0"/>
    </xf>
    <xf numFmtId="1" fontId="5" fillId="39" borderId="0" xfId="129" applyNumberFormat="1" applyFont="1" applyFill="1" applyBorder="1" applyAlignment="1" applyProtection="1">
      <alignment horizontal="left" vertical="center" wrapText="1" shrinkToFit="1"/>
      <protection locked="0"/>
    </xf>
    <xf numFmtId="1" fontId="5" fillId="0" borderId="0" xfId="129" applyNumberFormat="1" applyFont="1" applyFill="1" applyBorder="1" applyAlignment="1" applyProtection="1">
      <alignment horizontal="left" vertical="center" wrapText="1" shrinkToFit="1"/>
      <protection locked="0"/>
    </xf>
    <xf numFmtId="1" fontId="14" fillId="0" borderId="18" xfId="129" applyNumberFormat="1" applyFont="1" applyFill="1" applyBorder="1" applyAlignment="1" applyProtection="1">
      <alignment horizontal="center"/>
      <protection locked="0"/>
    </xf>
    <xf numFmtId="1" fontId="14" fillId="0" borderId="23" xfId="129" applyNumberFormat="1" applyFont="1" applyFill="1" applyBorder="1" applyAlignment="1" applyProtection="1">
      <alignment horizontal="center"/>
      <protection locked="0"/>
    </xf>
    <xf numFmtId="1" fontId="14" fillId="0" borderId="21" xfId="129" applyNumberFormat="1" applyFont="1" applyFill="1" applyBorder="1" applyAlignment="1" applyProtection="1">
      <alignment horizontal="center"/>
      <protection locked="0"/>
    </xf>
    <xf numFmtId="0" fontId="10" fillId="0" borderId="14" xfId="140" applyFont="1" applyFill="1" applyBorder="1" applyAlignment="1">
      <alignment horizontal="center" vertical="top" wrapText="1"/>
    </xf>
    <xf numFmtId="1" fontId="47" fillId="0" borderId="20" xfId="12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41" applyFont="1" applyFill="1" applyBorder="1" applyAlignment="1">
      <alignment horizontal="center" vertical="top" wrapText="1"/>
    </xf>
    <xf numFmtId="1" fontId="13" fillId="0" borderId="18" xfId="129" applyNumberFormat="1" applyFont="1" applyFill="1" applyBorder="1" applyAlignment="1" applyProtection="1">
      <alignment horizontal="center" vertical="center" wrapText="1"/>
    </xf>
    <xf numFmtId="1" fontId="13" fillId="0" borderId="23" xfId="129" applyNumberFormat="1" applyFont="1" applyFill="1" applyBorder="1" applyAlignment="1" applyProtection="1">
      <alignment horizontal="center" vertical="center" wrapText="1"/>
    </xf>
    <xf numFmtId="1" fontId="13" fillId="0" borderId="21" xfId="129" applyNumberFormat="1" applyFont="1" applyFill="1" applyBorder="1" applyAlignment="1" applyProtection="1">
      <alignment horizontal="center" vertical="center" wrapText="1"/>
    </xf>
    <xf numFmtId="0" fontId="74" fillId="0" borderId="16" xfId="133" applyFont="1" applyFill="1" applyBorder="1" applyAlignment="1">
      <alignment horizontal="center" vertical="center" wrapText="1"/>
    </xf>
    <xf numFmtId="0" fontId="74" fillId="0" borderId="20" xfId="133" applyFont="1" applyFill="1" applyBorder="1" applyAlignment="1">
      <alignment horizontal="center" vertical="center" wrapText="1"/>
    </xf>
    <xf numFmtId="0" fontId="74" fillId="0" borderId="17" xfId="133" applyFont="1" applyFill="1" applyBorder="1" applyAlignment="1">
      <alignment horizontal="center" vertical="center" wrapText="1"/>
    </xf>
    <xf numFmtId="0" fontId="74" fillId="0" borderId="14" xfId="133" applyFont="1" applyFill="1" applyBorder="1" applyAlignment="1">
      <alignment horizontal="center" vertical="center" wrapText="1"/>
    </xf>
    <xf numFmtId="0" fontId="4" fillId="0" borderId="18" xfId="133" applyFont="1" applyFill="1" applyBorder="1" applyAlignment="1">
      <alignment horizontal="center" vertical="center" wrapText="1"/>
    </xf>
    <xf numFmtId="0" fontId="4" fillId="0" borderId="21" xfId="133" applyFont="1" applyFill="1" applyBorder="1" applyAlignment="1">
      <alignment horizontal="center" vertical="center" wrapText="1"/>
    </xf>
    <xf numFmtId="49" fontId="4" fillId="0" borderId="18" xfId="136" applyNumberFormat="1" applyFont="1" applyBorder="1" applyAlignment="1">
      <alignment horizontal="center" vertical="center" wrapText="1"/>
    </xf>
    <xf numFmtId="49" fontId="4" fillId="0" borderId="21" xfId="136" applyNumberFormat="1" applyFont="1" applyBorder="1" applyAlignment="1">
      <alignment horizontal="center" vertical="center" wrapText="1"/>
    </xf>
    <xf numFmtId="49" fontId="4" fillId="0" borderId="15" xfId="136" applyNumberFormat="1" applyFont="1" applyBorder="1" applyAlignment="1">
      <alignment horizontal="center" vertical="center" wrapText="1"/>
    </xf>
    <xf numFmtId="49" fontId="4" fillId="0" borderId="19" xfId="136" applyNumberFormat="1" applyFont="1" applyBorder="1" applyAlignment="1">
      <alignment horizontal="center" vertical="center" wrapText="1"/>
    </xf>
    <xf numFmtId="0" fontId="72" fillId="0" borderId="0" xfId="140" applyFont="1" applyFill="1" applyAlignment="1">
      <alignment horizontal="center" vertical="top" wrapText="1"/>
    </xf>
    <xf numFmtId="1" fontId="2" fillId="0" borderId="13" xfId="128" applyNumberFormat="1" applyFont="1" applyFill="1" applyBorder="1" applyAlignment="1" applyProtection="1">
      <alignment horizontal="center" vertical="center" wrapText="1"/>
    </xf>
    <xf numFmtId="1" fontId="72" fillId="0" borderId="0" xfId="128" applyNumberFormat="1" applyFont="1" applyFill="1" applyAlignment="1" applyProtection="1">
      <alignment horizontal="center" vertical="center" wrapText="1"/>
      <protection locked="0"/>
    </xf>
    <xf numFmtId="1" fontId="14" fillId="0" borderId="18" xfId="128" applyNumberFormat="1" applyFont="1" applyFill="1" applyBorder="1" applyAlignment="1" applyProtection="1">
      <alignment horizontal="center"/>
      <protection locked="0"/>
    </xf>
    <xf numFmtId="1" fontId="14" fillId="0" borderId="23" xfId="128" applyNumberFormat="1" applyFont="1" applyFill="1" applyBorder="1" applyAlignment="1" applyProtection="1">
      <alignment horizontal="center"/>
      <protection locked="0"/>
    </xf>
    <xf numFmtId="1" fontId="2" fillId="0" borderId="13" xfId="128" applyNumberFormat="1" applyFont="1" applyFill="1" applyBorder="1" applyAlignment="1" applyProtection="1">
      <alignment horizontal="center" vertical="center" wrapText="1"/>
      <protection locked="0"/>
    </xf>
    <xf numFmtId="1" fontId="72" fillId="0" borderId="0" xfId="128" applyNumberFormat="1" applyFont="1" applyFill="1" applyAlignment="1" applyProtection="1">
      <alignment horizontal="center" wrapText="1"/>
      <protection locked="0"/>
    </xf>
    <xf numFmtId="0" fontId="20" fillId="0" borderId="0" xfId="136" applyFont="1" applyFill="1" applyAlignment="1">
      <alignment horizontal="center" vertical="top" wrapText="1"/>
    </xf>
    <xf numFmtId="0" fontId="75" fillId="0" borderId="0" xfId="136" applyFont="1" applyFill="1" applyAlignment="1">
      <alignment horizontal="center" vertical="top" wrapText="1"/>
    </xf>
    <xf numFmtId="0" fontId="76" fillId="0" borderId="0" xfId="136" applyFont="1" applyFill="1" applyAlignment="1">
      <alignment horizontal="center" vertical="top" wrapText="1"/>
    </xf>
    <xf numFmtId="0" fontId="6" fillId="0" borderId="18" xfId="133" applyFont="1" applyFill="1" applyBorder="1" applyAlignment="1">
      <alignment horizontal="center" vertical="center" wrapText="1"/>
    </xf>
    <xf numFmtId="0" fontId="6" fillId="0" borderId="23" xfId="133" applyFont="1" applyFill="1" applyBorder="1" applyAlignment="1">
      <alignment horizontal="center" vertical="center" wrapText="1"/>
    </xf>
    <xf numFmtId="0" fontId="6" fillId="0" borderId="21" xfId="133" applyFont="1" applyFill="1" applyBorder="1" applyAlignment="1">
      <alignment horizontal="center" vertical="center" wrapText="1"/>
    </xf>
    <xf numFmtId="0" fontId="4" fillId="0" borderId="15" xfId="140" applyFont="1" applyFill="1" applyBorder="1" applyAlignment="1">
      <alignment horizontal="center" vertical="center" wrapText="1"/>
    </xf>
    <xf numFmtId="0" fontId="4" fillId="0" borderId="22" xfId="140" applyFont="1" applyFill="1" applyBorder="1" applyAlignment="1">
      <alignment horizontal="center" vertical="center" wrapText="1"/>
    </xf>
    <xf numFmtId="0" fontId="4" fillId="0" borderId="19" xfId="140" applyFont="1" applyFill="1" applyBorder="1" applyAlignment="1">
      <alignment horizontal="center" vertical="center" wrapText="1"/>
    </xf>
    <xf numFmtId="0" fontId="5" fillId="0" borderId="15" xfId="133" applyFont="1" applyFill="1" applyBorder="1" applyAlignment="1">
      <alignment horizontal="center" vertical="center"/>
    </xf>
    <xf numFmtId="0" fontId="5" fillId="0" borderId="19" xfId="133" applyFont="1" applyFill="1" applyBorder="1" applyAlignment="1">
      <alignment horizontal="center" vertical="center"/>
    </xf>
    <xf numFmtId="0" fontId="18" fillId="0" borderId="0" xfId="133" applyFont="1" applyFill="1" applyBorder="1" applyAlignment="1">
      <alignment horizontal="left" vertical="center" wrapText="1"/>
    </xf>
    <xf numFmtId="0" fontId="22" fillId="0" borderId="20" xfId="133" applyFont="1" applyFill="1" applyBorder="1" applyAlignment="1">
      <alignment horizontal="center" vertical="center" wrapText="1"/>
    </xf>
    <xf numFmtId="0" fontId="22" fillId="0" borderId="14" xfId="133" applyFont="1" applyFill="1" applyBorder="1" applyAlignment="1">
      <alignment horizontal="center" vertical="center" wrapText="1"/>
    </xf>
    <xf numFmtId="1" fontId="12" fillId="0" borderId="20" xfId="139" applyNumberFormat="1" applyFont="1" applyFill="1" applyBorder="1" applyAlignment="1" applyProtection="1">
      <alignment horizontal="left"/>
      <protection locked="0"/>
    </xf>
    <xf numFmtId="1" fontId="4" fillId="0" borderId="0" xfId="139" applyNumberFormat="1" applyFont="1" applyAlignment="1" applyProtection="1">
      <alignment horizontal="center" vertical="center" wrapText="1"/>
      <protection locked="0"/>
    </xf>
    <xf numFmtId="1" fontId="13" fillId="4" borderId="18" xfId="139" applyNumberFormat="1" applyFont="1" applyFill="1" applyBorder="1" applyAlignment="1" applyProtection="1">
      <alignment horizontal="center" vertical="center" wrapText="1"/>
    </xf>
    <xf numFmtId="1" fontId="13" fillId="4" borderId="21" xfId="139" applyNumberFormat="1" applyFont="1" applyFill="1" applyBorder="1" applyAlignment="1" applyProtection="1">
      <alignment horizontal="center" vertical="center" wrapText="1"/>
    </xf>
    <xf numFmtId="1" fontId="13" fillId="4" borderId="16" xfId="139" applyNumberFormat="1" applyFont="1" applyFill="1" applyBorder="1" applyAlignment="1" applyProtection="1">
      <alignment horizontal="center" vertical="center" wrapText="1"/>
    </xf>
    <xf numFmtId="1" fontId="13" fillId="4" borderId="20" xfId="139" applyNumberFormat="1" applyFont="1" applyFill="1" applyBorder="1" applyAlignment="1" applyProtection="1">
      <alignment horizontal="center" vertical="center" wrapText="1"/>
    </xf>
    <xf numFmtId="1" fontId="13" fillId="4" borderId="24" xfId="139" applyNumberFormat="1" applyFont="1" applyFill="1" applyBorder="1" applyAlignment="1" applyProtection="1">
      <alignment horizontal="center" vertical="center" wrapText="1"/>
    </xf>
    <xf numFmtId="1" fontId="13" fillId="4" borderId="17" xfId="139" applyNumberFormat="1" applyFont="1" applyFill="1" applyBorder="1" applyAlignment="1" applyProtection="1">
      <alignment horizontal="center" vertical="center" wrapText="1"/>
    </xf>
    <xf numFmtId="1" fontId="13" fillId="4" borderId="14" xfId="139" applyNumberFormat="1" applyFont="1" applyFill="1" applyBorder="1" applyAlignment="1" applyProtection="1">
      <alignment horizontal="center" vertical="center" wrapText="1"/>
    </xf>
    <xf numFmtId="1" fontId="13" fillId="4" borderId="27" xfId="139" applyNumberFormat="1" applyFont="1" applyFill="1" applyBorder="1" applyAlignment="1" applyProtection="1">
      <alignment horizontal="center" vertical="center" wrapText="1"/>
    </xf>
    <xf numFmtId="1" fontId="13" fillId="4" borderId="13" xfId="139" applyNumberFormat="1" applyFont="1" applyFill="1" applyBorder="1" applyAlignment="1" applyProtection="1">
      <alignment horizontal="center" vertical="center" wrapText="1"/>
    </xf>
    <xf numFmtId="1" fontId="13" fillId="0" borderId="16" xfId="139" applyNumberFormat="1" applyFont="1" applyFill="1" applyBorder="1" applyAlignment="1" applyProtection="1">
      <alignment horizontal="center" vertical="center" wrapText="1"/>
    </xf>
    <xf numFmtId="1" fontId="13" fillId="0" borderId="20" xfId="139" applyNumberFormat="1" applyFont="1" applyFill="1" applyBorder="1" applyAlignment="1" applyProtection="1">
      <alignment horizontal="center" vertical="center" wrapText="1"/>
    </xf>
    <xf numFmtId="1" fontId="13" fillId="0" borderId="24" xfId="139" applyNumberFormat="1" applyFont="1" applyFill="1" applyBorder="1" applyAlignment="1" applyProtection="1">
      <alignment horizontal="center" vertical="center" wrapText="1"/>
    </xf>
    <xf numFmtId="1" fontId="13" fillId="0" borderId="17" xfId="139" applyNumberFormat="1" applyFont="1" applyFill="1" applyBorder="1" applyAlignment="1" applyProtection="1">
      <alignment horizontal="center" vertical="center" wrapText="1"/>
    </xf>
    <xf numFmtId="1" fontId="13" fillId="0" borderId="14" xfId="139" applyNumberFormat="1" applyFont="1" applyFill="1" applyBorder="1" applyAlignment="1" applyProtection="1">
      <alignment horizontal="center" vertical="center" wrapText="1"/>
    </xf>
    <xf numFmtId="1" fontId="13" fillId="0" borderId="27" xfId="139" applyNumberFormat="1" applyFont="1" applyFill="1" applyBorder="1" applyAlignment="1" applyProtection="1">
      <alignment horizontal="center" vertical="center" wrapText="1"/>
    </xf>
    <xf numFmtId="1" fontId="14" fillId="0" borderId="18" xfId="139" applyNumberFormat="1" applyFont="1" applyBorder="1" applyAlignment="1" applyProtection="1">
      <alignment horizontal="center"/>
      <protection locked="0"/>
    </xf>
    <xf numFmtId="1" fontId="14" fillId="0" borderId="23" xfId="139" applyNumberFormat="1" applyFont="1" applyBorder="1" applyAlignment="1" applyProtection="1">
      <alignment horizontal="center"/>
      <protection locked="0"/>
    </xf>
    <xf numFmtId="1" fontId="14" fillId="0" borderId="21" xfId="139" applyNumberFormat="1" applyFont="1" applyBorder="1" applyAlignment="1" applyProtection="1">
      <alignment horizontal="center"/>
      <protection locked="0"/>
    </xf>
    <xf numFmtId="3" fontId="2" fillId="0" borderId="13" xfId="156" applyNumberFormat="1" applyFont="1" applyBorder="1" applyAlignment="1" applyProtection="1">
      <alignment horizontal="center" vertical="center"/>
      <protection locked="0"/>
    </xf>
  </cellXfs>
  <cellStyles count="157">
    <cellStyle name=" 1" xfId="1"/>
    <cellStyle name="20% - Accent1" xfId="2"/>
    <cellStyle name="20% - Accent1 2" xfId="3"/>
    <cellStyle name="20% - Accent1_okremi_kategoriyi_01_2022_" xfId="4"/>
    <cellStyle name="20% - Accent2" xfId="5"/>
    <cellStyle name="20% - Accent2 2" xfId="6"/>
    <cellStyle name="20% - Accent2_okremi_kategoriyi_01_2022_" xfId="7"/>
    <cellStyle name="20% - Accent3" xfId="8"/>
    <cellStyle name="20% - Accent3 2" xfId="9"/>
    <cellStyle name="20% - Accent3_okremi_kategoriyi_01_2022_" xfId="10"/>
    <cellStyle name="20% - Accent4" xfId="11"/>
    <cellStyle name="20% - Accent4 2" xfId="12"/>
    <cellStyle name="20% - Accent4_okremi_kategoriyi_01_2022_" xfId="13"/>
    <cellStyle name="20% - Accent5" xfId="14"/>
    <cellStyle name="20% - Accent5 2" xfId="15"/>
    <cellStyle name="20% - Accent5_okremi_kategoriyi_01_2022_" xfId="16"/>
    <cellStyle name="20% - Accent6" xfId="17"/>
    <cellStyle name="20% - Accent6 2" xfId="18"/>
    <cellStyle name="20% - Accent6_okremi_kategoriyi_01_2022_" xfId="19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20% – Акцентування1" xfId="26"/>
    <cellStyle name="20% – Акцентування2" xfId="27"/>
    <cellStyle name="20% – Акцентування3" xfId="28"/>
    <cellStyle name="20% – Акцентування4" xfId="29"/>
    <cellStyle name="20% – Акцентування5" xfId="30"/>
    <cellStyle name="20% – Акцентування6" xfId="31"/>
    <cellStyle name="40% - Accent1" xfId="32"/>
    <cellStyle name="40% - Accent1 2" xfId="33"/>
    <cellStyle name="40% - Accent1_okremi_kategoriyi_01_2022_" xfId="34"/>
    <cellStyle name="40% - Accent2" xfId="35"/>
    <cellStyle name="40% - Accent2 2" xfId="36"/>
    <cellStyle name="40% - Accent2_okremi_kategoriyi_01_2022_" xfId="37"/>
    <cellStyle name="40% - Accent3" xfId="38"/>
    <cellStyle name="40% - Accent3 2" xfId="39"/>
    <cellStyle name="40% - Accent3_okremi_kategoriyi_01_2022_" xfId="40"/>
    <cellStyle name="40% - Accent4" xfId="41"/>
    <cellStyle name="40% - Accent4 2" xfId="42"/>
    <cellStyle name="40% - Accent4_okremi_kategoriyi_01_2022_" xfId="43"/>
    <cellStyle name="40% - Accent5" xfId="44"/>
    <cellStyle name="40% - Accent5 2" xfId="45"/>
    <cellStyle name="40% - Accent5_okremi_kategoriyi_01_2022_" xfId="46"/>
    <cellStyle name="40% - Accent6" xfId="47"/>
    <cellStyle name="40% - Accent6 2" xfId="48"/>
    <cellStyle name="40% - Accent6_okremi_kategoriyi_01_2022_" xfId="49"/>
    <cellStyle name="40% - Акцент1" xfId="50"/>
    <cellStyle name="40% - Акцент2" xfId="51"/>
    <cellStyle name="40% - Акцент3" xfId="52"/>
    <cellStyle name="40% - Акцент4" xfId="53"/>
    <cellStyle name="40% - Акцент5" xfId="54"/>
    <cellStyle name="40% - Акцент6" xfId="55"/>
    <cellStyle name="40% – Акцентування1" xfId="56"/>
    <cellStyle name="40% – Акцентування2" xfId="57"/>
    <cellStyle name="40% – Акцентування3" xfId="58"/>
    <cellStyle name="40% – Акцентування4" xfId="59"/>
    <cellStyle name="40% – Акцентування5" xfId="60"/>
    <cellStyle name="40% – Акцентування6" xfId="61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60% – Акцентування1" xfId="74"/>
    <cellStyle name="60% – Акцентування2" xfId="75"/>
    <cellStyle name="60% – Акцентування3" xfId="76"/>
    <cellStyle name="60% – Акцентування4" xfId="77"/>
    <cellStyle name="60% – Акцентування5" xfId="78"/>
    <cellStyle name="60% – Акцентування6" xfId="79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Calculation" xfId="87"/>
    <cellStyle name="Check Cell" xfId="88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Input" xfId="95"/>
    <cellStyle name="Linked Cell" xfId="96"/>
    <cellStyle name="Neutral" xfId="97"/>
    <cellStyle name="Note" xfId="98"/>
    <cellStyle name="Note 2" xfId="99"/>
    <cellStyle name="Output" xfId="100"/>
    <cellStyle name="Title" xfId="101"/>
    <cellStyle name="Total" xfId="102"/>
    <cellStyle name="Warning Text" xfId="103"/>
    <cellStyle name="Акцент1 2" xfId="104"/>
    <cellStyle name="Акцент2 2" xfId="105"/>
    <cellStyle name="Акцент3 2" xfId="106"/>
    <cellStyle name="Акцент4 2" xfId="107"/>
    <cellStyle name="Акцент5 2" xfId="108"/>
    <cellStyle name="Акцент6 2" xfId="109"/>
    <cellStyle name="Акцентування1" xfId="110"/>
    <cellStyle name="Акцентування2" xfId="111"/>
    <cellStyle name="Акцентування3" xfId="112"/>
    <cellStyle name="Акцентування4" xfId="113"/>
    <cellStyle name="Акцентування5" xfId="114"/>
    <cellStyle name="Акцентування6" xfId="115"/>
    <cellStyle name="Вывод 2" xfId="116"/>
    <cellStyle name="Вычисление 2" xfId="117"/>
    <cellStyle name="Заголовок 1 2" xfId="118"/>
    <cellStyle name="Заголовок 2 2" xfId="119"/>
    <cellStyle name="Заголовок 3 2" xfId="120"/>
    <cellStyle name="Заголовок 4 2" xfId="121"/>
    <cellStyle name="Звичайний 2 3" xfId="122"/>
    <cellStyle name="Звичайний 3 2" xfId="123"/>
    <cellStyle name="Итог 2" xfId="124"/>
    <cellStyle name="Нейтральный 2" xfId="125"/>
    <cellStyle name="Обчислення" xfId="126"/>
    <cellStyle name="Обычный" xfId="0" builtinId="0"/>
    <cellStyle name="Обычный 2" xfId="127"/>
    <cellStyle name="Обычный 2 2" xfId="128"/>
    <cellStyle name="Обычный 2 2_okremi_kategoriyi_01_2022_" xfId="129"/>
    <cellStyle name="Обычный 4" xfId="130"/>
    <cellStyle name="Обычный 5" xfId="131"/>
    <cellStyle name="Обычный 6" xfId="132"/>
    <cellStyle name="Обычный 6 2" xfId="133"/>
    <cellStyle name="Обычный 6 3" xfId="134"/>
    <cellStyle name="Обычный_06" xfId="156"/>
    <cellStyle name="Обычный_12 Зинкевич" xfId="135"/>
    <cellStyle name="Обычный_4 категории вмесмте СОЦ_УРАЗЛИВІ__ТАБО_4 категорії Квота!!!_2014 рік" xfId="136"/>
    <cellStyle name="Обычный_АктЗах_5%квот Оксана" xfId="137"/>
    <cellStyle name="Обычный_Інваліди_Лайт1111" xfId="138"/>
    <cellStyle name="Обычный_Молодь_сравн_04_14_okremi_kategoriyi_01_2022_" xfId="139"/>
    <cellStyle name="Обычный_Перевірка_Молодь_до 18 років" xfId="140"/>
    <cellStyle name="Обычный_Табл. 3.15" xfId="141"/>
    <cellStyle name="Обычный_Укомплектування_11_2013" xfId="142"/>
    <cellStyle name="Підсумок" xfId="143"/>
    <cellStyle name="Плохой 2" xfId="144"/>
    <cellStyle name="Поганий" xfId="145"/>
    <cellStyle name="Пояснение 2" xfId="146"/>
    <cellStyle name="Примечание 2" xfId="147"/>
    <cellStyle name="Примітка" xfId="148"/>
    <cellStyle name="Результат" xfId="149"/>
    <cellStyle name="Середній" xfId="150"/>
    <cellStyle name="Стиль 1" xfId="151"/>
    <cellStyle name="Текст пояснення" xfId="152"/>
    <cellStyle name="Тысячи [0]_Анализ" xfId="153"/>
    <cellStyle name="Тысячи_Анализ" xfId="154"/>
    <cellStyle name="ФинᎰнсовый_Лист1 (3)_1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16</xdr:row>
      <xdr:rowOff>85725</xdr:rowOff>
    </xdr:from>
    <xdr:to>
      <xdr:col>3</xdr:col>
      <xdr:colOff>600075</xdr:colOff>
      <xdr:row>16</xdr:row>
      <xdr:rowOff>85725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3371850" y="3924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9"/>
  <sheetViews>
    <sheetView view="pageBreakPreview" topLeftCell="A7" zoomScale="90" zoomScaleNormal="70" zoomScaleSheetLayoutView="90" workbookViewId="0">
      <selection activeCell="B14" sqref="B14:C15"/>
    </sheetView>
  </sheetViews>
  <sheetFormatPr defaultColWidth="8" defaultRowHeight="12.75"/>
  <cols>
    <col min="1" max="1" width="61.7109375" style="2" customWidth="1"/>
    <col min="2" max="3" width="23.85546875" style="21" customWidth="1"/>
    <col min="4" max="5" width="11.5703125" style="2" customWidth="1"/>
    <col min="6" max="16384" width="8" style="2"/>
  </cols>
  <sheetData>
    <row r="1" spans="1:11" ht="78" customHeight="1">
      <c r="A1" s="250" t="s">
        <v>68</v>
      </c>
      <c r="B1" s="250"/>
      <c r="C1" s="250"/>
      <c r="D1" s="250"/>
      <c r="E1" s="250"/>
    </row>
    <row r="2" spans="1:11" ht="3" customHeight="1">
      <c r="A2" s="250"/>
      <c r="B2" s="250"/>
      <c r="C2" s="250"/>
      <c r="D2" s="250"/>
      <c r="E2" s="250"/>
    </row>
    <row r="3" spans="1:11" s="3" customFormat="1" ht="23.25" customHeight="1">
      <c r="A3" s="255" t="s">
        <v>0</v>
      </c>
      <c r="B3" s="251" t="s">
        <v>107</v>
      </c>
      <c r="C3" s="251" t="s">
        <v>108</v>
      </c>
      <c r="D3" s="253" t="s">
        <v>1</v>
      </c>
      <c r="E3" s="254"/>
    </row>
    <row r="4" spans="1:11" s="3" customFormat="1" ht="33.75" customHeight="1">
      <c r="A4" s="256"/>
      <c r="B4" s="252"/>
      <c r="C4" s="252"/>
      <c r="D4" s="4" t="s">
        <v>2</v>
      </c>
      <c r="E4" s="5" t="s">
        <v>50</v>
      </c>
    </row>
    <row r="5" spans="1:11" s="8" customFormat="1" ht="15.75" customHeight="1">
      <c r="A5" s="6" t="s">
        <v>4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>
      <c r="A6" s="9" t="s">
        <v>60</v>
      </c>
      <c r="B6" s="147" t="s">
        <v>43</v>
      </c>
      <c r="C6" s="128">
        <f>'2'!B7</f>
        <v>3318</v>
      </c>
      <c r="D6" s="148" t="s">
        <v>43</v>
      </c>
      <c r="E6" s="141" t="s">
        <v>43</v>
      </c>
      <c r="K6" s="11"/>
    </row>
    <row r="7" spans="1:11" s="3" customFormat="1" ht="30.75" customHeight="1">
      <c r="A7" s="9" t="s">
        <v>51</v>
      </c>
      <c r="B7" s="128">
        <f>'2'!C7</f>
        <v>5369</v>
      </c>
      <c r="C7" s="128">
        <f>'2'!D7</f>
        <v>3263</v>
      </c>
      <c r="D7" s="141">
        <f>ROUND(C7/B7*100,1)</f>
        <v>60.8</v>
      </c>
      <c r="E7" s="126">
        <f t="shared" ref="E7:E11" si="0">C7-B7</f>
        <v>-2106</v>
      </c>
      <c r="K7" s="11"/>
    </row>
    <row r="8" spans="1:11" s="3" customFormat="1" ht="38.25" customHeight="1">
      <c r="A8" s="12" t="s">
        <v>52</v>
      </c>
      <c r="B8" s="128">
        <f>'2'!F7</f>
        <v>815</v>
      </c>
      <c r="C8" s="128">
        <f>'2'!G7</f>
        <v>121</v>
      </c>
      <c r="D8" s="141">
        <f t="shared" ref="D8:D11" si="1">ROUND(C8/B8*100,1)</f>
        <v>14.8</v>
      </c>
      <c r="E8" s="126">
        <f t="shared" si="0"/>
        <v>-694</v>
      </c>
      <c r="K8" s="11"/>
    </row>
    <row r="9" spans="1:11" s="3" customFormat="1" ht="35.25" customHeight="1">
      <c r="A9" s="13" t="s">
        <v>53</v>
      </c>
      <c r="B9" s="128">
        <f>'2'!I7</f>
        <v>320</v>
      </c>
      <c r="C9" s="128">
        <f>'2'!J7</f>
        <v>147</v>
      </c>
      <c r="D9" s="141">
        <f t="shared" si="1"/>
        <v>45.9</v>
      </c>
      <c r="E9" s="126">
        <f t="shared" si="0"/>
        <v>-173</v>
      </c>
      <c r="K9" s="11"/>
    </row>
    <row r="10" spans="1:11" s="3" customFormat="1" ht="45.75" customHeight="1">
      <c r="A10" s="13" t="s">
        <v>54</v>
      </c>
      <c r="B10" s="128">
        <f>'2'!L7</f>
        <v>122</v>
      </c>
      <c r="C10" s="128">
        <f>'2'!M7</f>
        <v>22</v>
      </c>
      <c r="D10" s="141">
        <f t="shared" si="1"/>
        <v>18</v>
      </c>
      <c r="E10" s="126">
        <f t="shared" si="0"/>
        <v>-100</v>
      </c>
      <c r="K10" s="11"/>
    </row>
    <row r="11" spans="1:11" s="3" customFormat="1" ht="55.5" customHeight="1">
      <c r="A11" s="13" t="s">
        <v>55</v>
      </c>
      <c r="B11" s="128">
        <f>'2'!O7</f>
        <v>4324</v>
      </c>
      <c r="C11" s="128">
        <f>'2'!P7</f>
        <v>2040</v>
      </c>
      <c r="D11" s="141">
        <f t="shared" si="1"/>
        <v>47.2</v>
      </c>
      <c r="E11" s="126">
        <f t="shared" si="0"/>
        <v>-2284</v>
      </c>
      <c r="K11" s="11"/>
    </row>
    <row r="12" spans="1:11" s="3" customFormat="1" ht="12.75" customHeight="1">
      <c r="A12" s="257" t="s">
        <v>5</v>
      </c>
      <c r="B12" s="258"/>
      <c r="C12" s="258"/>
      <c r="D12" s="258"/>
      <c r="E12" s="258"/>
      <c r="K12" s="11"/>
    </row>
    <row r="13" spans="1:11" s="3" customFormat="1" ht="15" customHeight="1">
      <c r="A13" s="259"/>
      <c r="B13" s="260"/>
      <c r="C13" s="260"/>
      <c r="D13" s="260"/>
      <c r="E13" s="260"/>
      <c r="K13" s="11"/>
    </row>
    <row r="14" spans="1:11" s="3" customFormat="1" ht="24" customHeight="1">
      <c r="A14" s="255" t="s">
        <v>0</v>
      </c>
      <c r="B14" s="262" t="s">
        <v>109</v>
      </c>
      <c r="C14" s="262" t="s">
        <v>110</v>
      </c>
      <c r="D14" s="253" t="s">
        <v>1</v>
      </c>
      <c r="E14" s="254"/>
      <c r="K14" s="11"/>
    </row>
    <row r="15" spans="1:11" ht="35.25" customHeight="1">
      <c r="A15" s="256"/>
      <c r="B15" s="262"/>
      <c r="C15" s="262"/>
      <c r="D15" s="4" t="s">
        <v>2</v>
      </c>
      <c r="E15" s="5" t="s">
        <v>56</v>
      </c>
      <c r="K15" s="11"/>
    </row>
    <row r="16" spans="1:11" ht="27.75" customHeight="1">
      <c r="A16" s="9" t="s">
        <v>57</v>
      </c>
      <c r="B16" s="15" t="s">
        <v>43</v>
      </c>
      <c r="C16" s="130">
        <f>'2'!R7</f>
        <v>2307</v>
      </c>
      <c r="D16" s="16" t="s">
        <v>43</v>
      </c>
      <c r="E16" s="17" t="s">
        <v>43</v>
      </c>
      <c r="K16" s="11"/>
    </row>
    <row r="17" spans="1:11" ht="27.75" customHeight="1">
      <c r="A17" s="1" t="s">
        <v>58</v>
      </c>
      <c r="B17" s="129">
        <f>'2'!S7</f>
        <v>3209</v>
      </c>
      <c r="C17" s="129">
        <f>'2'!T7</f>
        <v>2288</v>
      </c>
      <c r="D17" s="16">
        <f t="shared" ref="D17:D18" si="2">ROUND(C17/B17*100,1)</f>
        <v>71.3</v>
      </c>
      <c r="E17" s="127">
        <f>C17-B17</f>
        <v>-921</v>
      </c>
      <c r="K17" s="11"/>
    </row>
    <row r="18" spans="1:11" ht="30" customHeight="1">
      <c r="A18" s="1" t="s">
        <v>59</v>
      </c>
      <c r="B18" s="129">
        <f>'2'!V7</f>
        <v>2645</v>
      </c>
      <c r="C18" s="129">
        <f>'2'!W7</f>
        <v>1813</v>
      </c>
      <c r="D18" s="16">
        <f t="shared" si="2"/>
        <v>68.5</v>
      </c>
      <c r="E18" s="127" t="s">
        <v>106</v>
      </c>
      <c r="K18" s="11"/>
    </row>
    <row r="19" spans="1:11" ht="49.5" customHeight="1">
      <c r="A19" s="261" t="s">
        <v>97</v>
      </c>
      <c r="B19" s="261"/>
      <c r="C19" s="261"/>
      <c r="D19" s="261"/>
      <c r="E19" s="261"/>
    </row>
  </sheetData>
  <mergeCells count="12">
    <mergeCell ref="A12:E13"/>
    <mergeCell ref="A19:E19"/>
    <mergeCell ref="A14:A15"/>
    <mergeCell ref="B14:B15"/>
    <mergeCell ref="C14:C15"/>
    <mergeCell ref="D14:E14"/>
    <mergeCell ref="A1:E1"/>
    <mergeCell ref="A2:E2"/>
    <mergeCell ref="B3:B4"/>
    <mergeCell ref="C3:C4"/>
    <mergeCell ref="D3:E3"/>
    <mergeCell ref="A3:A4"/>
  </mergeCells>
  <phoneticPr fontId="87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9"/>
  <sheetViews>
    <sheetView view="pageBreakPreview" topLeftCell="F1" zoomScale="90" zoomScaleNormal="85" zoomScaleSheetLayoutView="90" workbookViewId="0">
      <selection activeCell="V9" sqref="V9:W28"/>
    </sheetView>
  </sheetViews>
  <sheetFormatPr defaultColWidth="7.140625" defaultRowHeight="15.75"/>
  <cols>
    <col min="1" max="1" width="18.7109375" style="182" customWidth="1"/>
    <col min="2" max="2" width="14" style="182" customWidth="1"/>
    <col min="3" max="4" width="10.42578125" style="175" customWidth="1"/>
    <col min="5" max="5" width="8.5703125" style="184" customWidth="1"/>
    <col min="6" max="7" width="9.42578125" style="175" customWidth="1"/>
    <col min="8" max="8" width="8.28515625" style="184" customWidth="1"/>
    <col min="9" max="10" width="9.7109375" style="175" customWidth="1"/>
    <col min="11" max="11" width="9.7109375" style="184" customWidth="1"/>
    <col min="12" max="13" width="10" style="184" customWidth="1"/>
    <col min="14" max="14" width="8.140625" style="184" customWidth="1"/>
    <col min="15" max="16" width="14" style="175" customWidth="1"/>
    <col min="17" max="17" width="7.85546875" style="184" customWidth="1"/>
    <col min="18" max="18" width="18.5703125" style="175" customWidth="1"/>
    <col min="19" max="20" width="12.7109375" style="175" customWidth="1"/>
    <col min="21" max="21" width="12.7109375" style="184" customWidth="1"/>
    <col min="22" max="23" width="10.85546875" style="175" customWidth="1"/>
    <col min="24" max="24" width="10.85546875" style="184" customWidth="1"/>
    <col min="25" max="26" width="9.140625" style="175" customWidth="1"/>
    <col min="27" max="27" width="10.85546875" style="175" bestFit="1" customWidth="1"/>
    <col min="28" max="249" width="9.140625" style="175" customWidth="1"/>
    <col min="250" max="250" width="18.7109375" style="175" customWidth="1"/>
    <col min="251" max="252" width="9.42578125" style="175" customWidth="1"/>
    <col min="253" max="253" width="7.7109375" style="175" customWidth="1"/>
    <col min="254" max="254" width="9.28515625" style="175" customWidth="1"/>
    <col min="255" max="255" width="9.85546875" style="175" customWidth="1"/>
    <col min="256" max="16384" width="7.140625" style="175"/>
  </cols>
  <sheetData>
    <row r="1" spans="1:24" s="154" customFormat="1" ht="63.75" customHeight="1">
      <c r="A1" s="149"/>
      <c r="B1" s="289" t="s">
        <v>115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186"/>
      <c r="P1" s="186"/>
      <c r="Q1" s="187"/>
      <c r="R1" s="186"/>
      <c r="S1" s="186"/>
      <c r="T1" s="186"/>
      <c r="U1" s="188"/>
      <c r="W1" s="146"/>
      <c r="X1" s="146" t="s">
        <v>21</v>
      </c>
    </row>
    <row r="2" spans="1:24" s="154" customFormat="1" ht="12" customHeight="1">
      <c r="A2" s="149"/>
      <c r="B2" s="150"/>
      <c r="C2" s="150"/>
      <c r="D2" s="150"/>
      <c r="E2" s="150"/>
      <c r="F2" s="156"/>
      <c r="G2" s="156"/>
      <c r="H2" s="156"/>
      <c r="I2" s="150"/>
      <c r="J2" s="150"/>
      <c r="K2" s="150"/>
      <c r="L2" s="150"/>
      <c r="M2" s="150"/>
      <c r="N2" s="189" t="s">
        <v>6</v>
      </c>
      <c r="O2" s="151"/>
      <c r="P2" s="151"/>
      <c r="Q2" s="152"/>
      <c r="R2" s="151"/>
      <c r="S2" s="151"/>
      <c r="T2" s="151"/>
      <c r="U2" s="153"/>
      <c r="W2" s="146"/>
      <c r="X2" s="190" t="s">
        <v>6</v>
      </c>
    </row>
    <row r="3" spans="1:24" s="154" customFormat="1" ht="27.75" customHeight="1">
      <c r="A3" s="315"/>
      <c r="B3" s="321" t="s">
        <v>98</v>
      </c>
      <c r="C3" s="293" t="s">
        <v>49</v>
      </c>
      <c r="D3" s="294"/>
      <c r="E3" s="295"/>
      <c r="F3" s="302" t="s">
        <v>39</v>
      </c>
      <c r="G3" s="302"/>
      <c r="H3" s="302"/>
      <c r="I3" s="293" t="s">
        <v>14</v>
      </c>
      <c r="J3" s="294"/>
      <c r="K3" s="295"/>
      <c r="L3" s="293" t="s">
        <v>9</v>
      </c>
      <c r="M3" s="294"/>
      <c r="N3" s="295"/>
      <c r="O3" s="293" t="s">
        <v>10</v>
      </c>
      <c r="P3" s="294"/>
      <c r="Q3" s="294"/>
      <c r="R3" s="302" t="s">
        <v>48</v>
      </c>
      <c r="S3" s="303" t="s">
        <v>17</v>
      </c>
      <c r="T3" s="304"/>
      <c r="U3" s="305"/>
      <c r="V3" s="293" t="s">
        <v>16</v>
      </c>
      <c r="W3" s="294"/>
      <c r="X3" s="295"/>
    </row>
    <row r="4" spans="1:24" s="158" customFormat="1" ht="14.25" customHeight="1">
      <c r="A4" s="316"/>
      <c r="B4" s="322"/>
      <c r="C4" s="296"/>
      <c r="D4" s="297"/>
      <c r="E4" s="298"/>
      <c r="F4" s="302"/>
      <c r="G4" s="302"/>
      <c r="H4" s="302"/>
      <c r="I4" s="297"/>
      <c r="J4" s="297"/>
      <c r="K4" s="298"/>
      <c r="L4" s="296"/>
      <c r="M4" s="297"/>
      <c r="N4" s="298"/>
      <c r="O4" s="296"/>
      <c r="P4" s="297"/>
      <c r="Q4" s="297"/>
      <c r="R4" s="302"/>
      <c r="S4" s="306"/>
      <c r="T4" s="307"/>
      <c r="U4" s="308"/>
      <c r="V4" s="296"/>
      <c r="W4" s="297"/>
      <c r="X4" s="298"/>
    </row>
    <row r="5" spans="1:24" s="158" customFormat="1" ht="11.25" customHeight="1">
      <c r="A5" s="316"/>
      <c r="B5" s="323"/>
      <c r="C5" s="299"/>
      <c r="D5" s="300"/>
      <c r="E5" s="301"/>
      <c r="F5" s="302"/>
      <c r="G5" s="302"/>
      <c r="H5" s="302"/>
      <c r="I5" s="300"/>
      <c r="J5" s="300"/>
      <c r="K5" s="301"/>
      <c r="L5" s="299"/>
      <c r="M5" s="300"/>
      <c r="N5" s="301"/>
      <c r="O5" s="299"/>
      <c r="P5" s="300"/>
      <c r="Q5" s="300"/>
      <c r="R5" s="302"/>
      <c r="S5" s="309"/>
      <c r="T5" s="310"/>
      <c r="U5" s="311"/>
      <c r="V5" s="299"/>
      <c r="W5" s="300"/>
      <c r="X5" s="301"/>
    </row>
    <row r="6" spans="1:24" s="158" customFormat="1" ht="29.25" customHeight="1">
      <c r="A6" s="317"/>
      <c r="B6" s="191" t="s">
        <v>99</v>
      </c>
      <c r="C6" s="191" t="s">
        <v>27</v>
      </c>
      <c r="D6" s="191" t="s">
        <v>99</v>
      </c>
      <c r="E6" s="192" t="s">
        <v>2</v>
      </c>
      <c r="F6" s="191" t="s">
        <v>27</v>
      </c>
      <c r="G6" s="191" t="s">
        <v>99</v>
      </c>
      <c r="H6" s="192" t="s">
        <v>2</v>
      </c>
      <c r="I6" s="191" t="s">
        <v>27</v>
      </c>
      <c r="J6" s="191" t="s">
        <v>99</v>
      </c>
      <c r="K6" s="192" t="s">
        <v>2</v>
      </c>
      <c r="L6" s="191" t="s">
        <v>27</v>
      </c>
      <c r="M6" s="191" t="s">
        <v>99</v>
      </c>
      <c r="N6" s="192" t="s">
        <v>2</v>
      </c>
      <c r="O6" s="191" t="s">
        <v>27</v>
      </c>
      <c r="P6" s="191" t="s">
        <v>99</v>
      </c>
      <c r="Q6" s="192" t="s">
        <v>2</v>
      </c>
      <c r="R6" s="191" t="s">
        <v>99</v>
      </c>
      <c r="S6" s="191" t="s">
        <v>27</v>
      </c>
      <c r="T6" s="191" t="s">
        <v>99</v>
      </c>
      <c r="U6" s="192" t="s">
        <v>2</v>
      </c>
      <c r="V6" s="191" t="s">
        <v>27</v>
      </c>
      <c r="W6" s="191" t="s">
        <v>99</v>
      </c>
      <c r="X6" s="192" t="s">
        <v>2</v>
      </c>
    </row>
    <row r="7" spans="1:24" s="194" customFormat="1" ht="11.25" customHeight="1">
      <c r="A7" s="193" t="s">
        <v>4</v>
      </c>
      <c r="B7" s="193">
        <v>1</v>
      </c>
      <c r="C7" s="193">
        <v>2</v>
      </c>
      <c r="D7" s="193">
        <v>3</v>
      </c>
      <c r="E7" s="193">
        <v>4</v>
      </c>
      <c r="F7" s="193">
        <v>5</v>
      </c>
      <c r="G7" s="193">
        <v>6</v>
      </c>
      <c r="H7" s="193">
        <v>7</v>
      </c>
      <c r="I7" s="193">
        <v>8</v>
      </c>
      <c r="J7" s="193">
        <v>9</v>
      </c>
      <c r="K7" s="193">
        <v>10</v>
      </c>
      <c r="L7" s="193">
        <v>11</v>
      </c>
      <c r="M7" s="193">
        <v>12</v>
      </c>
      <c r="N7" s="193">
        <v>13</v>
      </c>
      <c r="O7" s="193">
        <v>14</v>
      </c>
      <c r="P7" s="193">
        <v>15</v>
      </c>
      <c r="Q7" s="193">
        <v>16</v>
      </c>
      <c r="R7" s="193">
        <v>17</v>
      </c>
      <c r="S7" s="193">
        <v>18</v>
      </c>
      <c r="T7" s="193">
        <v>19</v>
      </c>
      <c r="U7" s="193">
        <v>20</v>
      </c>
      <c r="V7" s="193">
        <v>21</v>
      </c>
      <c r="W7" s="193">
        <v>22</v>
      </c>
      <c r="X7" s="193">
        <v>23</v>
      </c>
    </row>
    <row r="8" spans="1:24" s="167" customFormat="1" ht="19.149999999999999" customHeight="1">
      <c r="A8" s="163" t="s">
        <v>76</v>
      </c>
      <c r="B8" s="164">
        <f>SUM(B9:B28)</f>
        <v>3579</v>
      </c>
      <c r="C8" s="164">
        <f t="shared" ref="C8:D8" si="0">SUM(C9:C28)</f>
        <v>6578</v>
      </c>
      <c r="D8" s="164">
        <f t="shared" si="0"/>
        <v>3411</v>
      </c>
      <c r="E8" s="165">
        <f t="shared" ref="E8:E28" si="1">IF(C8=0,"",ROUND(D8/C8*100,1))</f>
        <v>51.9</v>
      </c>
      <c r="F8" s="195">
        <f t="shared" ref="F8" si="2">SUM(F9:F28)</f>
        <v>1329</v>
      </c>
      <c r="G8" s="195">
        <f t="shared" ref="G8" si="3">SUM(G9:G28)</f>
        <v>196</v>
      </c>
      <c r="H8" s="165">
        <f t="shared" ref="H8:H28" si="4">IF(F8=0,"",ROUND(G8/F8*100,1))</f>
        <v>14.7</v>
      </c>
      <c r="I8" s="195">
        <f t="shared" ref="I8" si="5">SUM(I9:I28)</f>
        <v>580</v>
      </c>
      <c r="J8" s="195">
        <f t="shared" ref="J8" si="6">SUM(J9:J28)</f>
        <v>250</v>
      </c>
      <c r="K8" s="165">
        <f t="shared" ref="K8:K28" si="7">IF(I8=0,"",ROUND(J8/I8*100,1))</f>
        <v>43.1</v>
      </c>
      <c r="L8" s="195">
        <f t="shared" ref="L8" si="8">SUM(L9:L28)</f>
        <v>185</v>
      </c>
      <c r="M8" s="195">
        <f t="shared" ref="M8" si="9">SUM(M9:M28)</f>
        <v>38</v>
      </c>
      <c r="N8" s="165">
        <f t="shared" ref="N8:N28" si="10">IF(L8=0,"",ROUND(M8/L8*100,1))</f>
        <v>20.5</v>
      </c>
      <c r="O8" s="195">
        <f t="shared" ref="O8" si="11">SUM(O9:O28)</f>
        <v>5137</v>
      </c>
      <c r="P8" s="195">
        <f t="shared" ref="P8" si="12">SUM(P9:P28)</f>
        <v>2114</v>
      </c>
      <c r="Q8" s="165">
        <f t="shared" ref="Q8:Q28" si="13">IF(O8=0,"",ROUND(P8/O8*100,1))</f>
        <v>41.2</v>
      </c>
      <c r="R8" s="195">
        <f t="shared" ref="R8" si="14">SUM(R9:R28)</f>
        <v>2345</v>
      </c>
      <c r="S8" s="195">
        <f t="shared" ref="S8" si="15">SUM(S9:S28)</f>
        <v>3385</v>
      </c>
      <c r="T8" s="195">
        <f t="shared" ref="T8" si="16">SUM(T9:T28)</f>
        <v>2288</v>
      </c>
      <c r="U8" s="165">
        <f t="shared" ref="U8:U28" si="17">IF(S8=0,"",ROUND(T8/S8*100,1))</f>
        <v>67.599999999999994</v>
      </c>
      <c r="V8" s="195">
        <f t="shared" ref="V8" si="18">SUM(V9:V28)</f>
        <v>2692</v>
      </c>
      <c r="W8" s="195">
        <f t="shared" ref="W8" si="19">SUM(W9:W28)</f>
        <v>1875</v>
      </c>
      <c r="X8" s="166">
        <f t="shared" ref="X8:X28" si="20">IF(V8=0,"",ROUND(W8/V8*100,1))</f>
        <v>69.7</v>
      </c>
    </row>
    <row r="9" spans="1:24" ht="16.5" customHeight="1">
      <c r="A9" s="54" t="s">
        <v>77</v>
      </c>
      <c r="B9" s="92">
        <v>113</v>
      </c>
      <c r="C9" s="168">
        <v>224</v>
      </c>
      <c r="D9" s="169">
        <v>112</v>
      </c>
      <c r="E9" s="170">
        <f t="shared" si="1"/>
        <v>50</v>
      </c>
      <c r="F9" s="171">
        <v>29</v>
      </c>
      <c r="G9" s="171">
        <v>0</v>
      </c>
      <c r="H9" s="170">
        <f t="shared" si="4"/>
        <v>0</v>
      </c>
      <c r="I9" s="169">
        <v>15</v>
      </c>
      <c r="J9" s="169">
        <v>6</v>
      </c>
      <c r="K9" s="170">
        <f t="shared" si="7"/>
        <v>40</v>
      </c>
      <c r="L9" s="171">
        <v>3</v>
      </c>
      <c r="M9" s="171">
        <v>0</v>
      </c>
      <c r="N9" s="196">
        <f t="shared" si="10"/>
        <v>0</v>
      </c>
      <c r="O9" s="171">
        <v>209</v>
      </c>
      <c r="P9" s="171">
        <v>58</v>
      </c>
      <c r="Q9" s="170">
        <f t="shared" si="13"/>
        <v>27.8</v>
      </c>
      <c r="R9" s="171">
        <v>74</v>
      </c>
      <c r="S9" s="169">
        <v>124</v>
      </c>
      <c r="T9" s="172">
        <v>74</v>
      </c>
      <c r="U9" s="170">
        <f t="shared" si="17"/>
        <v>59.7</v>
      </c>
      <c r="V9" s="169">
        <v>108</v>
      </c>
      <c r="W9" s="169">
        <v>61</v>
      </c>
      <c r="X9" s="174">
        <f t="shared" si="20"/>
        <v>56.5</v>
      </c>
    </row>
    <row r="10" spans="1:24" ht="16.5" customHeight="1">
      <c r="A10" s="54" t="s">
        <v>78</v>
      </c>
      <c r="B10" s="92">
        <v>143</v>
      </c>
      <c r="C10" s="168">
        <v>256</v>
      </c>
      <c r="D10" s="169">
        <v>136</v>
      </c>
      <c r="E10" s="170">
        <f t="shared" si="1"/>
        <v>53.1</v>
      </c>
      <c r="F10" s="171">
        <v>62</v>
      </c>
      <c r="G10" s="171">
        <v>21</v>
      </c>
      <c r="H10" s="170">
        <f t="shared" si="4"/>
        <v>33.9</v>
      </c>
      <c r="I10" s="169">
        <v>53</v>
      </c>
      <c r="J10" s="169">
        <v>30</v>
      </c>
      <c r="K10" s="170">
        <f t="shared" si="7"/>
        <v>56.6</v>
      </c>
      <c r="L10" s="171">
        <v>5</v>
      </c>
      <c r="M10" s="171">
        <v>4</v>
      </c>
      <c r="N10" s="196">
        <f t="shared" si="10"/>
        <v>80</v>
      </c>
      <c r="O10" s="171">
        <v>243</v>
      </c>
      <c r="P10" s="171">
        <v>115</v>
      </c>
      <c r="Q10" s="170">
        <f t="shared" si="13"/>
        <v>47.3</v>
      </c>
      <c r="R10" s="171">
        <v>89</v>
      </c>
      <c r="S10" s="169">
        <v>120</v>
      </c>
      <c r="T10" s="172">
        <v>88</v>
      </c>
      <c r="U10" s="170">
        <f t="shared" si="17"/>
        <v>73.3</v>
      </c>
      <c r="V10" s="169">
        <v>95</v>
      </c>
      <c r="W10" s="169">
        <v>72</v>
      </c>
      <c r="X10" s="174">
        <f t="shared" si="20"/>
        <v>75.8</v>
      </c>
    </row>
    <row r="11" spans="1:24" ht="16.5" customHeight="1">
      <c r="A11" s="54" t="s">
        <v>79</v>
      </c>
      <c r="B11" s="92">
        <v>76</v>
      </c>
      <c r="C11" s="168">
        <v>160</v>
      </c>
      <c r="D11" s="169">
        <v>74</v>
      </c>
      <c r="E11" s="170">
        <f t="shared" si="1"/>
        <v>46.3</v>
      </c>
      <c r="F11" s="171">
        <v>45</v>
      </c>
      <c r="G11" s="171">
        <v>5</v>
      </c>
      <c r="H11" s="170">
        <f t="shared" si="4"/>
        <v>11.1</v>
      </c>
      <c r="I11" s="169">
        <v>28</v>
      </c>
      <c r="J11" s="169">
        <v>13</v>
      </c>
      <c r="K11" s="170">
        <f t="shared" si="7"/>
        <v>46.4</v>
      </c>
      <c r="L11" s="171">
        <v>10</v>
      </c>
      <c r="M11" s="171">
        <v>4</v>
      </c>
      <c r="N11" s="196">
        <f t="shared" si="10"/>
        <v>40</v>
      </c>
      <c r="O11" s="171">
        <v>147</v>
      </c>
      <c r="P11" s="171">
        <v>61</v>
      </c>
      <c r="Q11" s="170">
        <f t="shared" si="13"/>
        <v>41.5</v>
      </c>
      <c r="R11" s="171">
        <v>53</v>
      </c>
      <c r="S11" s="169">
        <v>75</v>
      </c>
      <c r="T11" s="172">
        <v>53</v>
      </c>
      <c r="U11" s="170">
        <f t="shared" si="17"/>
        <v>70.7</v>
      </c>
      <c r="V11" s="169">
        <v>61</v>
      </c>
      <c r="W11" s="169">
        <v>38</v>
      </c>
      <c r="X11" s="174">
        <f t="shared" si="20"/>
        <v>62.3</v>
      </c>
    </row>
    <row r="12" spans="1:24" ht="16.5" customHeight="1">
      <c r="A12" s="54" t="s">
        <v>80</v>
      </c>
      <c r="B12" s="92">
        <v>104</v>
      </c>
      <c r="C12" s="168">
        <v>164</v>
      </c>
      <c r="D12" s="169">
        <v>102</v>
      </c>
      <c r="E12" s="170">
        <f t="shared" si="1"/>
        <v>62.2</v>
      </c>
      <c r="F12" s="171">
        <v>60</v>
      </c>
      <c r="G12" s="171">
        <v>6</v>
      </c>
      <c r="H12" s="170">
        <f t="shared" si="4"/>
        <v>10</v>
      </c>
      <c r="I12" s="169">
        <v>31</v>
      </c>
      <c r="J12" s="169">
        <v>12</v>
      </c>
      <c r="K12" s="170">
        <f t="shared" si="7"/>
        <v>38.700000000000003</v>
      </c>
      <c r="L12" s="171">
        <v>8</v>
      </c>
      <c r="M12" s="171">
        <v>0</v>
      </c>
      <c r="N12" s="196">
        <f t="shared" si="10"/>
        <v>0</v>
      </c>
      <c r="O12" s="171">
        <v>150</v>
      </c>
      <c r="P12" s="171">
        <v>77</v>
      </c>
      <c r="Q12" s="170">
        <f t="shared" si="13"/>
        <v>51.3</v>
      </c>
      <c r="R12" s="171">
        <v>73</v>
      </c>
      <c r="S12" s="169">
        <v>74</v>
      </c>
      <c r="T12" s="172">
        <v>73</v>
      </c>
      <c r="U12" s="170">
        <f t="shared" si="17"/>
        <v>98.6</v>
      </c>
      <c r="V12" s="169">
        <v>51</v>
      </c>
      <c r="W12" s="169">
        <v>58</v>
      </c>
      <c r="X12" s="174">
        <f t="shared" si="20"/>
        <v>113.7</v>
      </c>
    </row>
    <row r="13" spans="1:24" ht="16.5" customHeight="1">
      <c r="A13" s="54" t="s">
        <v>81</v>
      </c>
      <c r="B13" s="92">
        <v>98</v>
      </c>
      <c r="C13" s="168">
        <v>145</v>
      </c>
      <c r="D13" s="169">
        <v>95</v>
      </c>
      <c r="E13" s="170">
        <f t="shared" si="1"/>
        <v>65.5</v>
      </c>
      <c r="F13" s="171">
        <v>36</v>
      </c>
      <c r="G13" s="171">
        <v>3</v>
      </c>
      <c r="H13" s="170">
        <f t="shared" si="4"/>
        <v>8.3000000000000007</v>
      </c>
      <c r="I13" s="169">
        <v>28</v>
      </c>
      <c r="J13" s="169">
        <v>14</v>
      </c>
      <c r="K13" s="170">
        <f t="shared" si="7"/>
        <v>50</v>
      </c>
      <c r="L13" s="171">
        <v>8</v>
      </c>
      <c r="M13" s="171">
        <v>0</v>
      </c>
      <c r="N13" s="196">
        <f t="shared" si="10"/>
        <v>0</v>
      </c>
      <c r="O13" s="171">
        <v>137</v>
      </c>
      <c r="P13" s="171">
        <v>72</v>
      </c>
      <c r="Q13" s="170">
        <f t="shared" si="13"/>
        <v>52.6</v>
      </c>
      <c r="R13" s="171">
        <v>74</v>
      </c>
      <c r="S13" s="169">
        <v>79</v>
      </c>
      <c r="T13" s="172">
        <v>72</v>
      </c>
      <c r="U13" s="170">
        <f t="shared" si="17"/>
        <v>91.1</v>
      </c>
      <c r="V13" s="169">
        <v>65</v>
      </c>
      <c r="W13" s="169">
        <v>56</v>
      </c>
      <c r="X13" s="174">
        <f t="shared" si="20"/>
        <v>86.2</v>
      </c>
    </row>
    <row r="14" spans="1:24" ht="16.5" customHeight="1">
      <c r="A14" s="54" t="s">
        <v>82</v>
      </c>
      <c r="B14" s="92">
        <v>91</v>
      </c>
      <c r="C14" s="168">
        <v>177</v>
      </c>
      <c r="D14" s="169">
        <v>87</v>
      </c>
      <c r="E14" s="170">
        <f t="shared" si="1"/>
        <v>49.2</v>
      </c>
      <c r="F14" s="171">
        <v>61</v>
      </c>
      <c r="G14" s="171">
        <v>3</v>
      </c>
      <c r="H14" s="170">
        <f t="shared" si="4"/>
        <v>4.9000000000000004</v>
      </c>
      <c r="I14" s="169">
        <v>30</v>
      </c>
      <c r="J14" s="169">
        <v>9</v>
      </c>
      <c r="K14" s="170">
        <f t="shared" si="7"/>
        <v>30</v>
      </c>
      <c r="L14" s="171">
        <v>38</v>
      </c>
      <c r="M14" s="171">
        <v>5</v>
      </c>
      <c r="N14" s="196">
        <f t="shared" si="10"/>
        <v>13.2</v>
      </c>
      <c r="O14" s="171">
        <v>144</v>
      </c>
      <c r="P14" s="171">
        <v>59</v>
      </c>
      <c r="Q14" s="170">
        <f t="shared" si="13"/>
        <v>41</v>
      </c>
      <c r="R14" s="171">
        <v>49</v>
      </c>
      <c r="S14" s="169">
        <v>82</v>
      </c>
      <c r="T14" s="172">
        <v>47</v>
      </c>
      <c r="U14" s="170">
        <f t="shared" si="17"/>
        <v>57.3</v>
      </c>
      <c r="V14" s="169">
        <v>63</v>
      </c>
      <c r="W14" s="169">
        <v>39</v>
      </c>
      <c r="X14" s="174">
        <f t="shared" si="20"/>
        <v>61.9</v>
      </c>
    </row>
    <row r="15" spans="1:24" ht="16.5" customHeight="1">
      <c r="A15" s="54" t="s">
        <v>83</v>
      </c>
      <c r="B15" s="92">
        <v>263</v>
      </c>
      <c r="C15" s="168">
        <v>561</v>
      </c>
      <c r="D15" s="169">
        <v>260</v>
      </c>
      <c r="E15" s="170">
        <f t="shared" si="1"/>
        <v>46.3</v>
      </c>
      <c r="F15" s="171">
        <v>82</v>
      </c>
      <c r="G15" s="171">
        <v>13</v>
      </c>
      <c r="H15" s="170">
        <f t="shared" si="4"/>
        <v>15.9</v>
      </c>
      <c r="I15" s="169">
        <v>37</v>
      </c>
      <c r="J15" s="169">
        <v>23</v>
      </c>
      <c r="K15" s="170">
        <f t="shared" si="7"/>
        <v>62.2</v>
      </c>
      <c r="L15" s="171">
        <v>0</v>
      </c>
      <c r="M15" s="171">
        <v>0</v>
      </c>
      <c r="N15" s="196" t="str">
        <f t="shared" si="10"/>
        <v/>
      </c>
      <c r="O15" s="171">
        <v>381</v>
      </c>
      <c r="P15" s="171">
        <v>111</v>
      </c>
      <c r="Q15" s="170">
        <f t="shared" si="13"/>
        <v>29.1</v>
      </c>
      <c r="R15" s="171">
        <v>202</v>
      </c>
      <c r="S15" s="169">
        <v>351</v>
      </c>
      <c r="T15" s="172">
        <v>199</v>
      </c>
      <c r="U15" s="170">
        <f t="shared" si="17"/>
        <v>56.7</v>
      </c>
      <c r="V15" s="169">
        <v>280</v>
      </c>
      <c r="W15" s="169">
        <v>153</v>
      </c>
      <c r="X15" s="174">
        <f t="shared" si="20"/>
        <v>54.6</v>
      </c>
    </row>
    <row r="16" spans="1:24" ht="16.5" customHeight="1">
      <c r="A16" s="54" t="s">
        <v>84</v>
      </c>
      <c r="B16" s="92">
        <v>237</v>
      </c>
      <c r="C16" s="168">
        <v>384</v>
      </c>
      <c r="D16" s="169">
        <v>231</v>
      </c>
      <c r="E16" s="170">
        <f t="shared" si="1"/>
        <v>60.2</v>
      </c>
      <c r="F16" s="171">
        <v>145</v>
      </c>
      <c r="G16" s="171">
        <v>15</v>
      </c>
      <c r="H16" s="170">
        <f t="shared" si="4"/>
        <v>10.3</v>
      </c>
      <c r="I16" s="169">
        <v>59</v>
      </c>
      <c r="J16" s="169">
        <v>39</v>
      </c>
      <c r="K16" s="170">
        <f t="shared" si="7"/>
        <v>66.099999999999994</v>
      </c>
      <c r="L16" s="171">
        <v>0</v>
      </c>
      <c r="M16" s="171">
        <v>5</v>
      </c>
      <c r="N16" s="196" t="str">
        <f t="shared" si="10"/>
        <v/>
      </c>
      <c r="O16" s="171">
        <v>321</v>
      </c>
      <c r="P16" s="171">
        <v>168</v>
      </c>
      <c r="Q16" s="170">
        <f t="shared" si="13"/>
        <v>52.3</v>
      </c>
      <c r="R16" s="171">
        <v>176</v>
      </c>
      <c r="S16" s="169">
        <v>152</v>
      </c>
      <c r="T16" s="172">
        <v>173</v>
      </c>
      <c r="U16" s="170">
        <f t="shared" si="17"/>
        <v>113.8</v>
      </c>
      <c r="V16" s="169">
        <v>128</v>
      </c>
      <c r="W16" s="169">
        <v>157</v>
      </c>
      <c r="X16" s="174">
        <f t="shared" si="20"/>
        <v>122.7</v>
      </c>
    </row>
    <row r="17" spans="1:24" ht="16.5" customHeight="1">
      <c r="A17" s="54" t="s">
        <v>85</v>
      </c>
      <c r="B17" s="92">
        <v>102</v>
      </c>
      <c r="C17" s="168">
        <v>166</v>
      </c>
      <c r="D17" s="169">
        <v>101</v>
      </c>
      <c r="E17" s="170">
        <f t="shared" si="1"/>
        <v>60.8</v>
      </c>
      <c r="F17" s="171">
        <v>38</v>
      </c>
      <c r="G17" s="171">
        <v>3</v>
      </c>
      <c r="H17" s="170">
        <f t="shared" si="4"/>
        <v>7.9</v>
      </c>
      <c r="I17" s="169">
        <v>19</v>
      </c>
      <c r="J17" s="169">
        <v>10</v>
      </c>
      <c r="K17" s="170">
        <f t="shared" si="7"/>
        <v>52.6</v>
      </c>
      <c r="L17" s="171">
        <v>11</v>
      </c>
      <c r="M17" s="171">
        <v>0</v>
      </c>
      <c r="N17" s="196">
        <f t="shared" si="10"/>
        <v>0</v>
      </c>
      <c r="O17" s="171">
        <v>149</v>
      </c>
      <c r="P17" s="171">
        <v>83</v>
      </c>
      <c r="Q17" s="170">
        <f t="shared" si="13"/>
        <v>55.7</v>
      </c>
      <c r="R17" s="171">
        <v>87</v>
      </c>
      <c r="S17" s="169">
        <v>79</v>
      </c>
      <c r="T17" s="172">
        <v>86</v>
      </c>
      <c r="U17" s="170">
        <f t="shared" si="17"/>
        <v>108.9</v>
      </c>
      <c r="V17" s="169">
        <v>63</v>
      </c>
      <c r="W17" s="169">
        <v>71</v>
      </c>
      <c r="X17" s="174">
        <f t="shared" si="20"/>
        <v>112.7</v>
      </c>
    </row>
    <row r="18" spans="1:24" ht="16.5" customHeight="1">
      <c r="A18" s="54" t="s">
        <v>86</v>
      </c>
      <c r="B18" s="92">
        <v>97</v>
      </c>
      <c r="C18" s="168">
        <v>142</v>
      </c>
      <c r="D18" s="169">
        <v>96</v>
      </c>
      <c r="E18" s="170">
        <f t="shared" si="1"/>
        <v>67.599999999999994</v>
      </c>
      <c r="F18" s="171">
        <v>46</v>
      </c>
      <c r="G18" s="171">
        <v>0</v>
      </c>
      <c r="H18" s="170">
        <f t="shared" si="4"/>
        <v>0</v>
      </c>
      <c r="I18" s="169">
        <v>49</v>
      </c>
      <c r="J18" s="169">
        <v>15</v>
      </c>
      <c r="K18" s="170">
        <f t="shared" si="7"/>
        <v>30.6</v>
      </c>
      <c r="L18" s="171">
        <v>3</v>
      </c>
      <c r="M18" s="171">
        <v>2</v>
      </c>
      <c r="N18" s="196">
        <f t="shared" si="10"/>
        <v>66.7</v>
      </c>
      <c r="O18" s="171">
        <v>105</v>
      </c>
      <c r="P18" s="171">
        <v>58</v>
      </c>
      <c r="Q18" s="170">
        <f t="shared" si="13"/>
        <v>55.2</v>
      </c>
      <c r="R18" s="171">
        <v>62</v>
      </c>
      <c r="S18" s="169">
        <v>55</v>
      </c>
      <c r="T18" s="172">
        <v>61</v>
      </c>
      <c r="U18" s="170">
        <f t="shared" si="17"/>
        <v>110.9</v>
      </c>
      <c r="V18" s="169">
        <v>45</v>
      </c>
      <c r="W18" s="169">
        <v>53</v>
      </c>
      <c r="X18" s="174">
        <f t="shared" si="20"/>
        <v>117.8</v>
      </c>
    </row>
    <row r="19" spans="1:24" ht="16.5" customHeight="1">
      <c r="A19" s="54" t="s">
        <v>87</v>
      </c>
      <c r="B19" s="92">
        <v>185</v>
      </c>
      <c r="C19" s="168">
        <v>257</v>
      </c>
      <c r="D19" s="169">
        <v>182</v>
      </c>
      <c r="E19" s="170">
        <f t="shared" si="1"/>
        <v>70.8</v>
      </c>
      <c r="F19" s="171">
        <v>39</v>
      </c>
      <c r="G19" s="171">
        <v>2</v>
      </c>
      <c r="H19" s="170">
        <f t="shared" si="4"/>
        <v>5.0999999999999996</v>
      </c>
      <c r="I19" s="169">
        <v>18</v>
      </c>
      <c r="J19" s="169">
        <v>19</v>
      </c>
      <c r="K19" s="170">
        <f t="shared" si="7"/>
        <v>105.6</v>
      </c>
      <c r="L19" s="171">
        <v>4</v>
      </c>
      <c r="M19" s="171">
        <v>0</v>
      </c>
      <c r="N19" s="196">
        <f t="shared" si="10"/>
        <v>0</v>
      </c>
      <c r="O19" s="171">
        <v>200</v>
      </c>
      <c r="P19" s="171">
        <v>93</v>
      </c>
      <c r="Q19" s="170">
        <f t="shared" si="13"/>
        <v>46.5</v>
      </c>
      <c r="R19" s="171">
        <v>129</v>
      </c>
      <c r="S19" s="169">
        <v>157</v>
      </c>
      <c r="T19" s="172">
        <v>129</v>
      </c>
      <c r="U19" s="170">
        <f t="shared" si="17"/>
        <v>82.2</v>
      </c>
      <c r="V19" s="169">
        <v>123</v>
      </c>
      <c r="W19" s="169">
        <v>89</v>
      </c>
      <c r="X19" s="174">
        <f t="shared" si="20"/>
        <v>72.400000000000006</v>
      </c>
    </row>
    <row r="20" spans="1:24" ht="16.5" customHeight="1">
      <c r="A20" s="54" t="s">
        <v>88</v>
      </c>
      <c r="B20" s="92">
        <v>240</v>
      </c>
      <c r="C20" s="168">
        <v>397</v>
      </c>
      <c r="D20" s="169">
        <v>220</v>
      </c>
      <c r="E20" s="170">
        <f t="shared" si="1"/>
        <v>55.4</v>
      </c>
      <c r="F20" s="171">
        <v>54</v>
      </c>
      <c r="G20" s="171">
        <v>13</v>
      </c>
      <c r="H20" s="170">
        <f t="shared" si="4"/>
        <v>24.1</v>
      </c>
      <c r="I20" s="169">
        <v>32</v>
      </c>
      <c r="J20" s="169">
        <v>10</v>
      </c>
      <c r="K20" s="170">
        <f t="shared" si="7"/>
        <v>31.3</v>
      </c>
      <c r="L20" s="171">
        <v>25</v>
      </c>
      <c r="M20" s="171">
        <v>5</v>
      </c>
      <c r="N20" s="196">
        <f t="shared" si="10"/>
        <v>20</v>
      </c>
      <c r="O20" s="171">
        <v>310</v>
      </c>
      <c r="P20" s="171">
        <v>131</v>
      </c>
      <c r="Q20" s="170">
        <f t="shared" si="13"/>
        <v>42.3</v>
      </c>
      <c r="R20" s="171">
        <v>165</v>
      </c>
      <c r="S20" s="169">
        <v>240</v>
      </c>
      <c r="T20" s="172">
        <v>153</v>
      </c>
      <c r="U20" s="170">
        <f t="shared" si="17"/>
        <v>63.8</v>
      </c>
      <c r="V20" s="169">
        <v>206</v>
      </c>
      <c r="W20" s="169">
        <v>127</v>
      </c>
      <c r="X20" s="174">
        <f t="shared" si="20"/>
        <v>61.7</v>
      </c>
    </row>
    <row r="21" spans="1:24" ht="16.5" customHeight="1">
      <c r="A21" s="54" t="s">
        <v>89</v>
      </c>
      <c r="B21" s="92">
        <v>132</v>
      </c>
      <c r="C21" s="168">
        <v>215</v>
      </c>
      <c r="D21" s="169">
        <v>124</v>
      </c>
      <c r="E21" s="170">
        <f t="shared" si="1"/>
        <v>57.7</v>
      </c>
      <c r="F21" s="171">
        <v>59</v>
      </c>
      <c r="G21" s="171">
        <v>2</v>
      </c>
      <c r="H21" s="170">
        <f t="shared" si="4"/>
        <v>3.4</v>
      </c>
      <c r="I21" s="169">
        <v>2</v>
      </c>
      <c r="J21" s="169">
        <v>1</v>
      </c>
      <c r="K21" s="170">
        <f t="shared" si="7"/>
        <v>50</v>
      </c>
      <c r="L21" s="171">
        <v>10</v>
      </c>
      <c r="M21" s="171">
        <v>0</v>
      </c>
      <c r="N21" s="196">
        <f t="shared" si="10"/>
        <v>0</v>
      </c>
      <c r="O21" s="171">
        <v>210</v>
      </c>
      <c r="P21" s="171">
        <v>102</v>
      </c>
      <c r="Q21" s="170">
        <f t="shared" si="13"/>
        <v>48.6</v>
      </c>
      <c r="R21" s="171">
        <v>91</v>
      </c>
      <c r="S21" s="169">
        <v>119</v>
      </c>
      <c r="T21" s="172">
        <v>87</v>
      </c>
      <c r="U21" s="170">
        <f t="shared" si="17"/>
        <v>73.099999999999994</v>
      </c>
      <c r="V21" s="169">
        <v>87</v>
      </c>
      <c r="W21" s="169">
        <v>59</v>
      </c>
      <c r="X21" s="174">
        <f t="shared" si="20"/>
        <v>67.8</v>
      </c>
    </row>
    <row r="22" spans="1:24" ht="16.5" customHeight="1">
      <c r="A22" s="54" t="s">
        <v>90</v>
      </c>
      <c r="B22" s="92">
        <v>95</v>
      </c>
      <c r="C22" s="168">
        <v>178</v>
      </c>
      <c r="D22" s="169">
        <v>91</v>
      </c>
      <c r="E22" s="170">
        <f t="shared" si="1"/>
        <v>51.1</v>
      </c>
      <c r="F22" s="171">
        <v>50</v>
      </c>
      <c r="G22" s="171">
        <v>5</v>
      </c>
      <c r="H22" s="170">
        <f t="shared" si="4"/>
        <v>10</v>
      </c>
      <c r="I22" s="169">
        <v>27</v>
      </c>
      <c r="J22" s="169">
        <v>4</v>
      </c>
      <c r="K22" s="170">
        <f t="shared" si="7"/>
        <v>14.8</v>
      </c>
      <c r="L22" s="171">
        <v>13</v>
      </c>
      <c r="M22" s="171">
        <v>0</v>
      </c>
      <c r="N22" s="196">
        <f t="shared" si="10"/>
        <v>0</v>
      </c>
      <c r="O22" s="171">
        <v>127</v>
      </c>
      <c r="P22" s="171">
        <v>51</v>
      </c>
      <c r="Q22" s="170">
        <f t="shared" si="13"/>
        <v>40.200000000000003</v>
      </c>
      <c r="R22" s="171">
        <v>53</v>
      </c>
      <c r="S22" s="169">
        <v>79</v>
      </c>
      <c r="T22" s="172">
        <v>53</v>
      </c>
      <c r="U22" s="170">
        <f t="shared" si="17"/>
        <v>67.099999999999994</v>
      </c>
      <c r="V22" s="169">
        <v>56</v>
      </c>
      <c r="W22" s="169">
        <v>47</v>
      </c>
      <c r="X22" s="174">
        <f t="shared" si="20"/>
        <v>83.9</v>
      </c>
    </row>
    <row r="23" spans="1:24" ht="16.5" customHeight="1">
      <c r="A23" s="54" t="s">
        <v>91</v>
      </c>
      <c r="B23" s="92">
        <v>202</v>
      </c>
      <c r="C23" s="168">
        <v>292</v>
      </c>
      <c r="D23" s="169">
        <v>198</v>
      </c>
      <c r="E23" s="170">
        <f t="shared" si="1"/>
        <v>67.8</v>
      </c>
      <c r="F23" s="171">
        <v>154</v>
      </c>
      <c r="G23" s="171">
        <v>19</v>
      </c>
      <c r="H23" s="170">
        <f t="shared" si="4"/>
        <v>12.3</v>
      </c>
      <c r="I23" s="169">
        <v>49</v>
      </c>
      <c r="J23" s="169">
        <v>9</v>
      </c>
      <c r="K23" s="170">
        <f t="shared" si="7"/>
        <v>18.399999999999999</v>
      </c>
      <c r="L23" s="171">
        <v>9</v>
      </c>
      <c r="M23" s="171">
        <v>4</v>
      </c>
      <c r="N23" s="196">
        <f t="shared" si="10"/>
        <v>44.4</v>
      </c>
      <c r="O23" s="171">
        <v>252</v>
      </c>
      <c r="P23" s="171">
        <v>108</v>
      </c>
      <c r="Q23" s="170">
        <f t="shared" si="13"/>
        <v>42.9</v>
      </c>
      <c r="R23" s="171">
        <v>118</v>
      </c>
      <c r="S23" s="169">
        <v>95</v>
      </c>
      <c r="T23" s="172">
        <v>117</v>
      </c>
      <c r="U23" s="170">
        <f t="shared" si="17"/>
        <v>123.2</v>
      </c>
      <c r="V23" s="169">
        <v>75</v>
      </c>
      <c r="W23" s="169">
        <v>104</v>
      </c>
      <c r="X23" s="174">
        <f t="shared" si="20"/>
        <v>138.69999999999999</v>
      </c>
    </row>
    <row r="24" spans="1:24" ht="16.5" customHeight="1">
      <c r="A24" s="54" t="s">
        <v>92</v>
      </c>
      <c r="B24" s="92">
        <v>158</v>
      </c>
      <c r="C24" s="168">
        <v>257</v>
      </c>
      <c r="D24" s="169">
        <v>149</v>
      </c>
      <c r="E24" s="170">
        <f t="shared" si="1"/>
        <v>58</v>
      </c>
      <c r="F24" s="171">
        <v>41</v>
      </c>
      <c r="G24" s="171">
        <v>3</v>
      </c>
      <c r="H24" s="170">
        <f t="shared" si="4"/>
        <v>7.3</v>
      </c>
      <c r="I24" s="169">
        <v>21</v>
      </c>
      <c r="J24" s="169">
        <v>9</v>
      </c>
      <c r="K24" s="170">
        <f t="shared" si="7"/>
        <v>42.9</v>
      </c>
      <c r="L24" s="171">
        <v>0</v>
      </c>
      <c r="M24" s="171">
        <v>0</v>
      </c>
      <c r="N24" s="196" t="str">
        <f t="shared" si="10"/>
        <v/>
      </c>
      <c r="O24" s="171">
        <v>216</v>
      </c>
      <c r="P24" s="171">
        <v>98</v>
      </c>
      <c r="Q24" s="170">
        <f t="shared" si="13"/>
        <v>45.4</v>
      </c>
      <c r="R24" s="171">
        <v>124</v>
      </c>
      <c r="S24" s="169">
        <v>133</v>
      </c>
      <c r="T24" s="172">
        <v>122</v>
      </c>
      <c r="U24" s="170">
        <f t="shared" si="17"/>
        <v>91.7</v>
      </c>
      <c r="V24" s="169">
        <v>100</v>
      </c>
      <c r="W24" s="169">
        <v>98</v>
      </c>
      <c r="X24" s="174">
        <f t="shared" si="20"/>
        <v>98</v>
      </c>
    </row>
    <row r="25" spans="1:24" ht="16.5" customHeight="1">
      <c r="A25" s="54" t="s">
        <v>93</v>
      </c>
      <c r="B25" s="92">
        <v>134</v>
      </c>
      <c r="C25" s="168">
        <v>261</v>
      </c>
      <c r="D25" s="169">
        <v>129</v>
      </c>
      <c r="E25" s="170">
        <f t="shared" si="1"/>
        <v>49.4</v>
      </c>
      <c r="F25" s="171">
        <v>31</v>
      </c>
      <c r="G25" s="171">
        <v>10</v>
      </c>
      <c r="H25" s="170">
        <f t="shared" si="4"/>
        <v>32.299999999999997</v>
      </c>
      <c r="I25" s="169">
        <v>2</v>
      </c>
      <c r="J25" s="169">
        <v>0</v>
      </c>
      <c r="K25" s="170">
        <f t="shared" si="7"/>
        <v>0</v>
      </c>
      <c r="L25" s="171">
        <v>8</v>
      </c>
      <c r="M25" s="171">
        <v>3</v>
      </c>
      <c r="N25" s="196">
        <f t="shared" si="10"/>
        <v>37.5</v>
      </c>
      <c r="O25" s="171">
        <v>204</v>
      </c>
      <c r="P25" s="171">
        <v>89</v>
      </c>
      <c r="Q25" s="170">
        <f t="shared" si="13"/>
        <v>43.6</v>
      </c>
      <c r="R25" s="171">
        <v>85</v>
      </c>
      <c r="S25" s="169">
        <v>146</v>
      </c>
      <c r="T25" s="172">
        <v>84</v>
      </c>
      <c r="U25" s="170">
        <f t="shared" si="17"/>
        <v>57.5</v>
      </c>
      <c r="V25" s="169">
        <v>130</v>
      </c>
      <c r="W25" s="169">
        <v>76</v>
      </c>
      <c r="X25" s="174">
        <f t="shared" si="20"/>
        <v>58.5</v>
      </c>
    </row>
    <row r="26" spans="1:24" ht="16.5" customHeight="1">
      <c r="A26" s="54" t="s">
        <v>94</v>
      </c>
      <c r="B26" s="92">
        <v>173</v>
      </c>
      <c r="C26" s="168">
        <v>243</v>
      </c>
      <c r="D26" s="169">
        <v>165</v>
      </c>
      <c r="E26" s="170">
        <f t="shared" si="1"/>
        <v>67.900000000000006</v>
      </c>
      <c r="F26" s="171">
        <v>74</v>
      </c>
      <c r="G26" s="171">
        <v>20</v>
      </c>
      <c r="H26" s="170">
        <f t="shared" si="4"/>
        <v>27</v>
      </c>
      <c r="I26" s="169">
        <v>28</v>
      </c>
      <c r="J26" s="169">
        <v>14</v>
      </c>
      <c r="K26" s="170">
        <f t="shared" si="7"/>
        <v>50</v>
      </c>
      <c r="L26" s="171">
        <v>27</v>
      </c>
      <c r="M26" s="171">
        <v>6</v>
      </c>
      <c r="N26" s="196">
        <f t="shared" si="10"/>
        <v>22.2</v>
      </c>
      <c r="O26" s="171">
        <v>238</v>
      </c>
      <c r="P26" s="171">
        <v>149</v>
      </c>
      <c r="Q26" s="170">
        <f t="shared" si="13"/>
        <v>62.6</v>
      </c>
      <c r="R26" s="171">
        <v>128</v>
      </c>
      <c r="S26" s="169">
        <v>118</v>
      </c>
      <c r="T26" s="172">
        <v>123</v>
      </c>
      <c r="U26" s="170">
        <f t="shared" si="17"/>
        <v>104.2</v>
      </c>
      <c r="V26" s="169">
        <v>91</v>
      </c>
      <c r="W26" s="169">
        <v>111</v>
      </c>
      <c r="X26" s="174">
        <f t="shared" si="20"/>
        <v>122</v>
      </c>
    </row>
    <row r="27" spans="1:24" ht="16.5" customHeight="1">
      <c r="A27" s="54" t="s">
        <v>95</v>
      </c>
      <c r="B27" s="92">
        <v>224</v>
      </c>
      <c r="C27" s="168">
        <v>523</v>
      </c>
      <c r="D27" s="169">
        <v>212</v>
      </c>
      <c r="E27" s="170">
        <f t="shared" si="1"/>
        <v>40.5</v>
      </c>
      <c r="F27" s="171">
        <v>29</v>
      </c>
      <c r="G27" s="171">
        <v>9</v>
      </c>
      <c r="H27" s="170">
        <f t="shared" si="4"/>
        <v>31</v>
      </c>
      <c r="I27" s="169">
        <v>21</v>
      </c>
      <c r="J27" s="169">
        <v>7</v>
      </c>
      <c r="K27" s="170">
        <f t="shared" si="7"/>
        <v>33.299999999999997</v>
      </c>
      <c r="L27" s="171">
        <v>0</v>
      </c>
      <c r="M27" s="171">
        <v>0</v>
      </c>
      <c r="N27" s="196" t="str">
        <f t="shared" si="10"/>
        <v/>
      </c>
      <c r="O27" s="171">
        <v>404</v>
      </c>
      <c r="P27" s="171">
        <v>152</v>
      </c>
      <c r="Q27" s="170">
        <f t="shared" si="13"/>
        <v>37.6</v>
      </c>
      <c r="R27" s="171">
        <v>132</v>
      </c>
      <c r="S27" s="169">
        <v>282</v>
      </c>
      <c r="T27" s="172">
        <v>128</v>
      </c>
      <c r="U27" s="170">
        <f t="shared" si="17"/>
        <v>45.4</v>
      </c>
      <c r="V27" s="169">
        <v>221</v>
      </c>
      <c r="W27" s="169">
        <v>97</v>
      </c>
      <c r="X27" s="174">
        <f t="shared" si="20"/>
        <v>43.9</v>
      </c>
    </row>
    <row r="28" spans="1:24" ht="16.5" customHeight="1">
      <c r="A28" s="54" t="s">
        <v>96</v>
      </c>
      <c r="B28" s="92">
        <v>712</v>
      </c>
      <c r="C28" s="168">
        <v>1576</v>
      </c>
      <c r="D28" s="169">
        <v>647</v>
      </c>
      <c r="E28" s="170">
        <f t="shared" si="1"/>
        <v>41.1</v>
      </c>
      <c r="F28" s="171">
        <v>194</v>
      </c>
      <c r="G28" s="171">
        <v>44</v>
      </c>
      <c r="H28" s="170">
        <f t="shared" si="4"/>
        <v>22.7</v>
      </c>
      <c r="I28" s="169">
        <v>31</v>
      </c>
      <c r="J28" s="169">
        <v>6</v>
      </c>
      <c r="K28" s="170">
        <f t="shared" si="7"/>
        <v>19.399999999999999</v>
      </c>
      <c r="L28" s="171">
        <v>3</v>
      </c>
      <c r="M28" s="171">
        <v>0</v>
      </c>
      <c r="N28" s="196">
        <f t="shared" si="10"/>
        <v>0</v>
      </c>
      <c r="O28" s="171">
        <v>990</v>
      </c>
      <c r="P28" s="171">
        <v>279</v>
      </c>
      <c r="Q28" s="170">
        <f t="shared" si="13"/>
        <v>28.2</v>
      </c>
      <c r="R28" s="171">
        <v>381</v>
      </c>
      <c r="S28" s="169">
        <v>825</v>
      </c>
      <c r="T28" s="172">
        <v>366</v>
      </c>
      <c r="U28" s="170">
        <f t="shared" si="17"/>
        <v>44.4</v>
      </c>
      <c r="V28" s="169">
        <v>644</v>
      </c>
      <c r="W28" s="169">
        <v>309</v>
      </c>
      <c r="X28" s="174">
        <f t="shared" si="20"/>
        <v>48</v>
      </c>
    </row>
    <row r="29" spans="1:24" ht="41.25" customHeight="1">
      <c r="A29" s="197"/>
      <c r="B29" s="261" t="s">
        <v>100</v>
      </c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198"/>
      <c r="P29" s="198"/>
      <c r="Q29" s="198"/>
      <c r="R29" s="198"/>
      <c r="S29" s="198"/>
      <c r="T29" s="198"/>
      <c r="U29" s="198"/>
      <c r="V29" s="198"/>
      <c r="W29" s="198"/>
      <c r="X29" s="198"/>
    </row>
  </sheetData>
  <mergeCells count="12">
    <mergeCell ref="B29:N29"/>
    <mergeCell ref="A3:A6"/>
    <mergeCell ref="C3:E5"/>
    <mergeCell ref="F3:H5"/>
    <mergeCell ref="I3:K5"/>
    <mergeCell ref="L3:N5"/>
    <mergeCell ref="B1:N1"/>
    <mergeCell ref="O3:Q5"/>
    <mergeCell ref="R3:R5"/>
    <mergeCell ref="S3:U5"/>
    <mergeCell ref="V3:X5"/>
    <mergeCell ref="B3:B5"/>
  </mergeCells>
  <phoneticPr fontId="87" type="noConversion"/>
  <printOptions horizontalCentered="1"/>
  <pageMargins left="0" right="0" top="0" bottom="0" header="0" footer="0"/>
  <pageSetup paperSize="9" scale="95" orientation="landscape" r:id="rId1"/>
  <headerFooter alignWithMargins="0"/>
  <colBreaks count="1" manualBreakCount="1">
    <brk id="14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K22"/>
  <sheetViews>
    <sheetView view="pageBreakPreview" zoomScale="75" zoomScaleNormal="75" zoomScaleSheetLayoutView="75" workbookViewId="0">
      <selection activeCell="D18" sqref="D18"/>
    </sheetView>
  </sheetViews>
  <sheetFormatPr defaultColWidth="69.7109375" defaultRowHeight="12.75"/>
  <cols>
    <col min="1" max="1" width="69.7109375" style="2" customWidth="1"/>
    <col min="2" max="4" width="23.28515625" style="21" customWidth="1"/>
    <col min="5" max="255" width="8" style="2" customWidth="1"/>
    <col min="256" max="16384" width="69.7109375" style="2"/>
  </cols>
  <sheetData>
    <row r="1" spans="1:11" ht="23.25" customHeight="1">
      <c r="A1" s="250" t="s">
        <v>73</v>
      </c>
      <c r="B1" s="250"/>
      <c r="C1" s="250"/>
      <c r="D1" s="250"/>
      <c r="E1" s="99"/>
      <c r="F1" s="99"/>
      <c r="G1" s="99"/>
      <c r="H1" s="99"/>
    </row>
    <row r="2" spans="1:11" s="3" customFormat="1" ht="25.5" customHeight="1">
      <c r="A2" s="250" t="s">
        <v>26</v>
      </c>
      <c r="B2" s="250"/>
      <c r="C2" s="250"/>
      <c r="D2" s="250"/>
      <c r="E2" s="99"/>
      <c r="F2" s="99"/>
      <c r="G2" s="99"/>
      <c r="H2" s="99"/>
    </row>
    <row r="3" spans="1:11" s="3" customFormat="1" ht="23.25" customHeight="1">
      <c r="A3" s="334" t="s">
        <v>116</v>
      </c>
      <c r="B3" s="334"/>
      <c r="C3" s="334"/>
      <c r="D3" s="334"/>
      <c r="E3" s="2"/>
      <c r="F3" s="2"/>
      <c r="G3" s="2"/>
      <c r="H3" s="2"/>
    </row>
    <row r="4" spans="1:11" s="3" customFormat="1" ht="23.25" customHeight="1">
      <c r="A4" s="112"/>
      <c r="B4" s="113"/>
      <c r="C4" s="113"/>
      <c r="D4" s="114" t="s">
        <v>66</v>
      </c>
    </row>
    <row r="5" spans="1:11" s="96" customFormat="1" ht="21" customHeight="1">
      <c r="A5" s="328" t="s">
        <v>0</v>
      </c>
      <c r="B5" s="330" t="s">
        <v>3</v>
      </c>
      <c r="C5" s="332" t="s">
        <v>28</v>
      </c>
      <c r="D5" s="333"/>
      <c r="E5" s="3"/>
      <c r="F5" s="3"/>
      <c r="G5" s="3"/>
      <c r="H5" s="3"/>
    </row>
    <row r="6" spans="1:11" s="96" customFormat="1" ht="27.75" customHeight="1">
      <c r="A6" s="329"/>
      <c r="B6" s="331"/>
      <c r="C6" s="95" t="s">
        <v>29</v>
      </c>
      <c r="D6" s="116" t="s">
        <v>30</v>
      </c>
      <c r="E6" s="3"/>
      <c r="F6" s="3"/>
      <c r="G6" s="3"/>
      <c r="H6" s="3"/>
    </row>
    <row r="7" spans="1:11" s="3" customFormat="1" ht="14.25" customHeight="1">
      <c r="A7" s="6" t="s">
        <v>4</v>
      </c>
      <c r="B7" s="7">
        <v>1</v>
      </c>
      <c r="C7" s="7">
        <v>2</v>
      </c>
      <c r="D7" s="7">
        <v>3</v>
      </c>
      <c r="E7" s="96"/>
      <c r="F7" s="96"/>
      <c r="G7" s="96"/>
      <c r="H7" s="96"/>
      <c r="I7" s="97"/>
      <c r="K7" s="97"/>
    </row>
    <row r="8" spans="1:11" s="3" customFormat="1" ht="42.75" customHeight="1">
      <c r="A8" s="9" t="s">
        <v>60</v>
      </c>
      <c r="B8" s="136">
        <f>C8+D8</f>
        <v>13852</v>
      </c>
      <c r="C8" s="136">
        <f>'12'!B7</f>
        <v>7679</v>
      </c>
      <c r="D8" s="136">
        <f>'13'!B7</f>
        <v>6173</v>
      </c>
      <c r="E8" s="96"/>
      <c r="F8" s="96"/>
      <c r="G8" s="96"/>
      <c r="H8" s="96"/>
    </row>
    <row r="9" spans="1:11" s="57" customFormat="1" ht="42.75" customHeight="1">
      <c r="A9" s="9" t="s">
        <v>61</v>
      </c>
      <c r="B9" s="136">
        <f t="shared" ref="B9:B13" si="0">C9+D9</f>
        <v>13342</v>
      </c>
      <c r="C9" s="137">
        <f>'12'!C7</f>
        <v>7380</v>
      </c>
      <c r="D9" s="136">
        <f>'13'!C7</f>
        <v>5962</v>
      </c>
      <c r="E9" s="3"/>
      <c r="F9" s="3"/>
      <c r="G9" s="3"/>
      <c r="H9" s="3"/>
    </row>
    <row r="10" spans="1:11" s="3" customFormat="1" ht="42" customHeight="1">
      <c r="A10" s="12" t="s">
        <v>62</v>
      </c>
      <c r="B10" s="136">
        <f t="shared" si="0"/>
        <v>1275</v>
      </c>
      <c r="C10" s="137">
        <f>'12'!D7</f>
        <v>495</v>
      </c>
      <c r="D10" s="136">
        <f>'13'!D7</f>
        <v>780</v>
      </c>
    </row>
    <row r="11" spans="1:11" s="3" customFormat="1" ht="32.25" customHeight="1">
      <c r="A11" s="13" t="s">
        <v>53</v>
      </c>
      <c r="B11" s="136">
        <f t="shared" si="0"/>
        <v>958</v>
      </c>
      <c r="C11" s="137">
        <f>'12'!F7</f>
        <v>205</v>
      </c>
      <c r="D11" s="136">
        <f>'13'!E7</f>
        <v>753</v>
      </c>
      <c r="G11" s="98"/>
    </row>
    <row r="12" spans="1:11" s="3" customFormat="1" ht="56.25" customHeight="1">
      <c r="A12" s="13" t="s">
        <v>63</v>
      </c>
      <c r="B12" s="136">
        <f t="shared" si="0"/>
        <v>182</v>
      </c>
      <c r="C12" s="137">
        <f>'12'!G7</f>
        <v>53</v>
      </c>
      <c r="D12" s="136">
        <f>'13'!G7</f>
        <v>129</v>
      </c>
    </row>
    <row r="13" spans="1:11" s="3" customFormat="1" ht="54.75" customHeight="1">
      <c r="A13" s="13" t="s">
        <v>55</v>
      </c>
      <c r="B13" s="136">
        <f t="shared" si="0"/>
        <v>8502</v>
      </c>
      <c r="C13" s="137">
        <f>'12'!H7</f>
        <v>4493</v>
      </c>
      <c r="D13" s="136">
        <f>'13'!H7</f>
        <v>4009</v>
      </c>
      <c r="E13" s="98"/>
    </row>
    <row r="14" spans="1:11" s="3" customFormat="1" ht="22.9" customHeight="1">
      <c r="A14" s="324" t="s">
        <v>117</v>
      </c>
      <c r="B14" s="325"/>
      <c r="C14" s="325"/>
      <c r="D14" s="325"/>
      <c r="E14" s="98"/>
    </row>
    <row r="15" spans="1:11" ht="25.5" customHeight="1">
      <c r="A15" s="326"/>
      <c r="B15" s="327"/>
      <c r="C15" s="327"/>
      <c r="D15" s="327"/>
      <c r="E15" s="98"/>
      <c r="F15" s="3"/>
      <c r="G15" s="3"/>
      <c r="H15" s="3"/>
    </row>
    <row r="16" spans="1:11" ht="21" customHeight="1">
      <c r="A16" s="328" t="s">
        <v>0</v>
      </c>
      <c r="B16" s="330" t="s">
        <v>3</v>
      </c>
      <c r="C16" s="332" t="s">
        <v>28</v>
      </c>
      <c r="D16" s="333"/>
      <c r="E16" s="3"/>
      <c r="F16" s="3"/>
      <c r="G16" s="3"/>
      <c r="H16" s="3"/>
    </row>
    <row r="17" spans="1:4" ht="27" customHeight="1">
      <c r="A17" s="329"/>
      <c r="B17" s="331"/>
      <c r="C17" s="95" t="s">
        <v>29</v>
      </c>
      <c r="D17" s="116" t="s">
        <v>30</v>
      </c>
    </row>
    <row r="18" spans="1:4" ht="30" customHeight="1">
      <c r="A18" s="100" t="s">
        <v>60</v>
      </c>
      <c r="B18" s="138">
        <f t="shared" ref="B18:B20" si="1">C18+D18</f>
        <v>10019</v>
      </c>
      <c r="C18" s="138">
        <f>'12'!I7</f>
        <v>5616</v>
      </c>
      <c r="D18" s="138">
        <f>'13'!I7</f>
        <v>4403</v>
      </c>
    </row>
    <row r="19" spans="1:4" ht="27" customHeight="1">
      <c r="A19" s="115" t="s">
        <v>61</v>
      </c>
      <c r="B19" s="138">
        <f t="shared" si="1"/>
        <v>9841</v>
      </c>
      <c r="C19" s="138">
        <f>'12'!J7</f>
        <v>5509</v>
      </c>
      <c r="D19" s="138">
        <f>'13'!J7</f>
        <v>4332</v>
      </c>
    </row>
    <row r="20" spans="1:4" ht="27" customHeight="1">
      <c r="A20" s="115" t="s">
        <v>59</v>
      </c>
      <c r="B20" s="138">
        <f t="shared" si="1"/>
        <v>7940</v>
      </c>
      <c r="C20" s="138">
        <f>'12'!K7</f>
        <v>4284</v>
      </c>
      <c r="D20" s="138">
        <f>'13'!K7</f>
        <v>3656</v>
      </c>
    </row>
    <row r="21" spans="1:4">
      <c r="B21" s="22"/>
      <c r="C21" s="22"/>
      <c r="D21" s="22"/>
    </row>
    <row r="22" spans="1:4">
      <c r="D22" s="22"/>
    </row>
  </sheetData>
  <mergeCells count="10">
    <mergeCell ref="A14:D15"/>
    <mergeCell ref="A16:A17"/>
    <mergeCell ref="B16:B17"/>
    <mergeCell ref="C16:D16"/>
    <mergeCell ref="A1:D1"/>
    <mergeCell ref="A3:D3"/>
    <mergeCell ref="A5:A6"/>
    <mergeCell ref="B5:B6"/>
    <mergeCell ref="C5:D5"/>
    <mergeCell ref="A2:D2"/>
  </mergeCells>
  <phoneticPr fontId="87" type="noConversion"/>
  <printOptions horizontalCentered="1"/>
  <pageMargins left="0.39370078740157483" right="0" top="0.39370078740157483" bottom="0" header="0" footer="0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8"/>
  <sheetViews>
    <sheetView view="pageBreakPreview" zoomScale="90" zoomScaleNormal="85" zoomScaleSheetLayoutView="90" workbookViewId="0">
      <selection activeCell="I8" sqref="I8:K27"/>
    </sheetView>
  </sheetViews>
  <sheetFormatPr defaultColWidth="9.140625" defaultRowHeight="15.75"/>
  <cols>
    <col min="1" max="1" width="18" style="56" customWidth="1"/>
    <col min="2" max="2" width="11.140625" style="56" customWidth="1"/>
    <col min="3" max="3" width="12.42578125" style="55" customWidth="1"/>
    <col min="4" max="4" width="10.42578125" style="55" customWidth="1"/>
    <col min="5" max="5" width="11.7109375" style="55" customWidth="1"/>
    <col min="6" max="6" width="10.140625" style="55" customWidth="1"/>
    <col min="7" max="7" width="16.85546875" style="55" customWidth="1"/>
    <col min="8" max="8" width="17.42578125" style="55" customWidth="1"/>
    <col min="9" max="9" width="11.28515625" style="55" customWidth="1"/>
    <col min="10" max="10" width="11.5703125" style="55" customWidth="1"/>
    <col min="11" max="11" width="11.85546875" style="55" customWidth="1"/>
    <col min="12" max="16384" width="9.140625" style="55"/>
  </cols>
  <sheetData>
    <row r="1" spans="1:11" s="53" customFormat="1" ht="46.15" customHeight="1">
      <c r="A1" s="336" t="s">
        <v>118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s="53" customFormat="1" ht="11.45" customHeight="1">
      <c r="C2" s="120"/>
      <c r="D2" s="120"/>
      <c r="E2" s="120"/>
      <c r="G2" s="120"/>
      <c r="H2" s="120"/>
      <c r="I2" s="120"/>
      <c r="J2" s="77"/>
      <c r="K2" s="53" t="s">
        <v>31</v>
      </c>
    </row>
    <row r="3" spans="1:11" s="121" customFormat="1" ht="21.75" customHeight="1">
      <c r="A3" s="337"/>
      <c r="B3" s="335" t="s">
        <v>7</v>
      </c>
      <c r="C3" s="335" t="s">
        <v>19</v>
      </c>
      <c r="D3" s="335" t="s">
        <v>39</v>
      </c>
      <c r="E3" s="335" t="s">
        <v>32</v>
      </c>
      <c r="F3" s="335" t="s">
        <v>33</v>
      </c>
      <c r="G3" s="335" t="s">
        <v>20</v>
      </c>
      <c r="H3" s="335" t="s">
        <v>10</v>
      </c>
      <c r="I3" s="335" t="s">
        <v>15</v>
      </c>
      <c r="J3" s="339" t="s">
        <v>34</v>
      </c>
      <c r="K3" s="335" t="s">
        <v>16</v>
      </c>
    </row>
    <row r="4" spans="1:11" s="122" customFormat="1" ht="9" customHeight="1">
      <c r="A4" s="338"/>
      <c r="B4" s="335"/>
      <c r="C4" s="335"/>
      <c r="D4" s="335"/>
      <c r="E4" s="335"/>
      <c r="F4" s="335"/>
      <c r="G4" s="335"/>
      <c r="H4" s="335"/>
      <c r="I4" s="335"/>
      <c r="J4" s="339"/>
      <c r="K4" s="335"/>
    </row>
    <row r="5" spans="1:11" s="122" customFormat="1" ht="43.15" customHeight="1">
      <c r="A5" s="338"/>
      <c r="B5" s="335"/>
      <c r="C5" s="335"/>
      <c r="D5" s="335"/>
      <c r="E5" s="335"/>
      <c r="F5" s="335"/>
      <c r="G5" s="335"/>
      <c r="H5" s="335"/>
      <c r="I5" s="335"/>
      <c r="J5" s="339"/>
      <c r="K5" s="335"/>
    </row>
    <row r="6" spans="1:11" s="111" customFormat="1" ht="9" customHeight="1">
      <c r="A6" s="117" t="s">
        <v>4</v>
      </c>
      <c r="B6" s="117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  <c r="I6" s="117">
        <v>8</v>
      </c>
      <c r="J6" s="117">
        <v>9</v>
      </c>
      <c r="K6" s="117">
        <v>10</v>
      </c>
    </row>
    <row r="7" spans="1:11" s="90" customFormat="1" ht="24.6" customHeight="1">
      <c r="A7" s="123" t="s">
        <v>76</v>
      </c>
      <c r="B7" s="94">
        <f>SUM(B8:B27)</f>
        <v>7679</v>
      </c>
      <c r="C7" s="94">
        <f t="shared" ref="C7:K7" si="0">SUM(C8:C27)</f>
        <v>7380</v>
      </c>
      <c r="D7" s="94">
        <f t="shared" si="0"/>
        <v>495</v>
      </c>
      <c r="E7" s="94">
        <f t="shared" si="0"/>
        <v>458</v>
      </c>
      <c r="F7" s="94">
        <f t="shared" si="0"/>
        <v>205</v>
      </c>
      <c r="G7" s="94">
        <f t="shared" si="0"/>
        <v>53</v>
      </c>
      <c r="H7" s="94">
        <f t="shared" si="0"/>
        <v>4493</v>
      </c>
      <c r="I7" s="94">
        <f t="shared" si="0"/>
        <v>5616</v>
      </c>
      <c r="J7" s="94">
        <f t="shared" si="0"/>
        <v>5509</v>
      </c>
      <c r="K7" s="94">
        <f t="shared" si="0"/>
        <v>4284</v>
      </c>
    </row>
    <row r="8" spans="1:11" ht="15" customHeight="1">
      <c r="A8" s="54" t="s">
        <v>77</v>
      </c>
      <c r="B8" s="92">
        <v>319</v>
      </c>
      <c r="C8" s="91">
        <v>317</v>
      </c>
      <c r="D8" s="93">
        <v>17</v>
      </c>
      <c r="E8" s="91">
        <v>17</v>
      </c>
      <c r="F8" s="91">
        <v>14</v>
      </c>
      <c r="G8" s="93">
        <v>0</v>
      </c>
      <c r="H8" s="93">
        <v>188</v>
      </c>
      <c r="I8" s="93">
        <v>237</v>
      </c>
      <c r="J8" s="91">
        <v>237</v>
      </c>
      <c r="K8" s="91">
        <v>189</v>
      </c>
    </row>
    <row r="9" spans="1:11" ht="15" customHeight="1">
      <c r="A9" s="54" t="s">
        <v>78</v>
      </c>
      <c r="B9" s="92">
        <v>355</v>
      </c>
      <c r="C9" s="91">
        <v>338</v>
      </c>
      <c r="D9" s="93">
        <v>35</v>
      </c>
      <c r="E9" s="91">
        <v>24</v>
      </c>
      <c r="F9" s="91">
        <v>30</v>
      </c>
      <c r="G9" s="93">
        <v>13</v>
      </c>
      <c r="H9" s="93">
        <v>287</v>
      </c>
      <c r="I9" s="93">
        <v>265</v>
      </c>
      <c r="J9" s="91">
        <v>261</v>
      </c>
      <c r="K9" s="91">
        <v>193</v>
      </c>
    </row>
    <row r="10" spans="1:11" ht="15" customHeight="1">
      <c r="A10" s="54" t="s">
        <v>79</v>
      </c>
      <c r="B10" s="92">
        <v>150</v>
      </c>
      <c r="C10" s="91">
        <v>144</v>
      </c>
      <c r="D10" s="93">
        <v>12</v>
      </c>
      <c r="E10" s="91">
        <v>10</v>
      </c>
      <c r="F10" s="91">
        <v>4</v>
      </c>
      <c r="G10" s="93">
        <v>0</v>
      </c>
      <c r="H10" s="93">
        <v>128</v>
      </c>
      <c r="I10" s="93">
        <v>106</v>
      </c>
      <c r="J10" s="91">
        <v>106</v>
      </c>
      <c r="K10" s="91">
        <v>74</v>
      </c>
    </row>
    <row r="11" spans="1:11" ht="15" customHeight="1">
      <c r="A11" s="54" t="s">
        <v>80</v>
      </c>
      <c r="B11" s="92">
        <v>212</v>
      </c>
      <c r="C11" s="91">
        <v>206</v>
      </c>
      <c r="D11" s="93">
        <v>16</v>
      </c>
      <c r="E11" s="91">
        <v>15</v>
      </c>
      <c r="F11" s="91">
        <v>1</v>
      </c>
      <c r="G11" s="93">
        <v>0</v>
      </c>
      <c r="H11" s="93">
        <v>139</v>
      </c>
      <c r="I11" s="93">
        <v>149</v>
      </c>
      <c r="J11" s="91">
        <v>149</v>
      </c>
      <c r="K11" s="91">
        <v>92</v>
      </c>
    </row>
    <row r="12" spans="1:11" ht="15" customHeight="1">
      <c r="A12" s="54" t="s">
        <v>81</v>
      </c>
      <c r="B12" s="92">
        <v>201</v>
      </c>
      <c r="C12" s="91">
        <v>197</v>
      </c>
      <c r="D12" s="93">
        <v>11</v>
      </c>
      <c r="E12" s="91">
        <v>11</v>
      </c>
      <c r="F12" s="91">
        <v>13</v>
      </c>
      <c r="G12" s="93">
        <v>0</v>
      </c>
      <c r="H12" s="93">
        <v>146</v>
      </c>
      <c r="I12" s="93">
        <v>159</v>
      </c>
      <c r="J12" s="91">
        <v>156</v>
      </c>
      <c r="K12" s="91">
        <v>118</v>
      </c>
    </row>
    <row r="13" spans="1:11" ht="15" customHeight="1">
      <c r="A13" s="54" t="s">
        <v>82</v>
      </c>
      <c r="B13" s="92">
        <v>135</v>
      </c>
      <c r="C13" s="91">
        <v>128</v>
      </c>
      <c r="D13" s="93">
        <v>7</v>
      </c>
      <c r="E13" s="91">
        <v>6</v>
      </c>
      <c r="F13" s="91">
        <v>2</v>
      </c>
      <c r="G13" s="93">
        <v>0</v>
      </c>
      <c r="H13" s="93">
        <v>82</v>
      </c>
      <c r="I13" s="93">
        <v>73</v>
      </c>
      <c r="J13" s="91">
        <v>68</v>
      </c>
      <c r="K13" s="91">
        <v>49</v>
      </c>
    </row>
    <row r="14" spans="1:11" ht="15" customHeight="1">
      <c r="A14" s="54" t="s">
        <v>83</v>
      </c>
      <c r="B14" s="92">
        <v>649</v>
      </c>
      <c r="C14" s="91">
        <v>644</v>
      </c>
      <c r="D14" s="93">
        <v>22</v>
      </c>
      <c r="E14" s="91">
        <v>22</v>
      </c>
      <c r="F14" s="91">
        <v>9</v>
      </c>
      <c r="G14" s="93">
        <v>0</v>
      </c>
      <c r="H14" s="93">
        <v>245</v>
      </c>
      <c r="I14" s="93">
        <v>546</v>
      </c>
      <c r="J14" s="91">
        <v>543</v>
      </c>
      <c r="K14" s="91">
        <v>405</v>
      </c>
    </row>
    <row r="15" spans="1:11" ht="15" customHeight="1">
      <c r="A15" s="54" t="s">
        <v>84</v>
      </c>
      <c r="B15" s="92">
        <v>383</v>
      </c>
      <c r="C15" s="91">
        <v>377</v>
      </c>
      <c r="D15" s="93">
        <v>26</v>
      </c>
      <c r="E15" s="91">
        <v>26</v>
      </c>
      <c r="F15" s="91">
        <v>14</v>
      </c>
      <c r="G15" s="93">
        <v>0</v>
      </c>
      <c r="H15" s="93">
        <v>222</v>
      </c>
      <c r="I15" s="93">
        <v>292</v>
      </c>
      <c r="J15" s="91">
        <v>289</v>
      </c>
      <c r="K15" s="91">
        <v>237</v>
      </c>
    </row>
    <row r="16" spans="1:11" ht="15" customHeight="1">
      <c r="A16" s="54" t="s">
        <v>85</v>
      </c>
      <c r="B16" s="92">
        <v>193</v>
      </c>
      <c r="C16" s="91">
        <v>189</v>
      </c>
      <c r="D16" s="93">
        <v>9</v>
      </c>
      <c r="E16" s="91">
        <v>9</v>
      </c>
      <c r="F16" s="91">
        <v>16</v>
      </c>
      <c r="G16" s="93">
        <v>0</v>
      </c>
      <c r="H16" s="93">
        <v>162</v>
      </c>
      <c r="I16" s="93">
        <v>163</v>
      </c>
      <c r="J16" s="91">
        <v>161</v>
      </c>
      <c r="K16" s="91">
        <v>129</v>
      </c>
    </row>
    <row r="17" spans="1:11" ht="15" customHeight="1">
      <c r="A17" s="54" t="s">
        <v>86</v>
      </c>
      <c r="B17" s="92">
        <v>133</v>
      </c>
      <c r="C17" s="91">
        <v>133</v>
      </c>
      <c r="D17" s="93">
        <v>8</v>
      </c>
      <c r="E17" s="91">
        <v>8</v>
      </c>
      <c r="F17" s="91">
        <v>5</v>
      </c>
      <c r="G17" s="93">
        <v>0</v>
      </c>
      <c r="H17" s="93">
        <v>98</v>
      </c>
      <c r="I17" s="93">
        <v>104</v>
      </c>
      <c r="J17" s="91">
        <v>104</v>
      </c>
      <c r="K17" s="91">
        <v>77</v>
      </c>
    </row>
    <row r="18" spans="1:11" ht="15" customHeight="1">
      <c r="A18" s="54" t="s">
        <v>87</v>
      </c>
      <c r="B18" s="92">
        <v>370</v>
      </c>
      <c r="C18" s="91">
        <v>364</v>
      </c>
      <c r="D18" s="93">
        <v>6</v>
      </c>
      <c r="E18" s="91">
        <v>6</v>
      </c>
      <c r="F18" s="91">
        <v>25</v>
      </c>
      <c r="G18" s="93">
        <v>0</v>
      </c>
      <c r="H18" s="93">
        <v>173</v>
      </c>
      <c r="I18" s="93">
        <v>291</v>
      </c>
      <c r="J18" s="91">
        <v>289</v>
      </c>
      <c r="K18" s="91">
        <v>201</v>
      </c>
    </row>
    <row r="19" spans="1:11" ht="15" customHeight="1">
      <c r="A19" s="54" t="s">
        <v>88</v>
      </c>
      <c r="B19" s="92">
        <v>600</v>
      </c>
      <c r="C19" s="91">
        <v>573</v>
      </c>
      <c r="D19" s="93">
        <v>33</v>
      </c>
      <c r="E19" s="91">
        <v>29</v>
      </c>
      <c r="F19" s="91">
        <v>9</v>
      </c>
      <c r="G19" s="93">
        <v>4</v>
      </c>
      <c r="H19" s="93">
        <v>363</v>
      </c>
      <c r="I19" s="93">
        <v>477</v>
      </c>
      <c r="J19" s="91">
        <v>463</v>
      </c>
      <c r="K19" s="91">
        <v>340</v>
      </c>
    </row>
    <row r="20" spans="1:11" ht="15" customHeight="1">
      <c r="A20" s="54" t="s">
        <v>89</v>
      </c>
      <c r="B20" s="92">
        <v>248</v>
      </c>
      <c r="C20" s="91">
        <v>236</v>
      </c>
      <c r="D20" s="93">
        <v>12</v>
      </c>
      <c r="E20" s="91">
        <v>12</v>
      </c>
      <c r="F20" s="91">
        <v>3</v>
      </c>
      <c r="G20" s="93">
        <v>0</v>
      </c>
      <c r="H20" s="93">
        <v>196</v>
      </c>
      <c r="I20" s="93">
        <v>191</v>
      </c>
      <c r="J20" s="91">
        <v>184</v>
      </c>
      <c r="K20" s="91">
        <v>126</v>
      </c>
    </row>
    <row r="21" spans="1:11" ht="15" customHeight="1">
      <c r="A21" s="54" t="s">
        <v>90</v>
      </c>
      <c r="B21" s="92">
        <v>183</v>
      </c>
      <c r="C21" s="91">
        <v>178</v>
      </c>
      <c r="D21" s="93">
        <v>15</v>
      </c>
      <c r="E21" s="91">
        <v>13</v>
      </c>
      <c r="F21" s="91">
        <v>1</v>
      </c>
      <c r="G21" s="93">
        <v>0</v>
      </c>
      <c r="H21" s="93">
        <v>98</v>
      </c>
      <c r="I21" s="93">
        <v>116</v>
      </c>
      <c r="J21" s="91">
        <v>116</v>
      </c>
      <c r="K21" s="91">
        <v>88</v>
      </c>
    </row>
    <row r="22" spans="1:11" ht="15" customHeight="1">
      <c r="A22" s="54" t="s">
        <v>91</v>
      </c>
      <c r="B22" s="92">
        <v>311</v>
      </c>
      <c r="C22" s="91">
        <v>307</v>
      </c>
      <c r="D22" s="93">
        <v>41</v>
      </c>
      <c r="E22" s="91">
        <v>41</v>
      </c>
      <c r="F22" s="91">
        <v>0</v>
      </c>
      <c r="G22" s="93">
        <v>7</v>
      </c>
      <c r="H22" s="93">
        <v>158</v>
      </c>
      <c r="I22" s="93">
        <v>213</v>
      </c>
      <c r="J22" s="91">
        <v>212</v>
      </c>
      <c r="K22" s="91">
        <v>168</v>
      </c>
    </row>
    <row r="23" spans="1:11" ht="15" customHeight="1">
      <c r="A23" s="54" t="s">
        <v>92</v>
      </c>
      <c r="B23" s="92">
        <v>527</v>
      </c>
      <c r="C23" s="91">
        <v>507</v>
      </c>
      <c r="D23" s="93">
        <v>26</v>
      </c>
      <c r="E23" s="91">
        <v>25</v>
      </c>
      <c r="F23" s="91">
        <v>17</v>
      </c>
      <c r="G23" s="93">
        <v>0</v>
      </c>
      <c r="H23" s="93">
        <v>337</v>
      </c>
      <c r="I23" s="93">
        <v>442</v>
      </c>
      <c r="J23" s="91">
        <v>432</v>
      </c>
      <c r="K23" s="91">
        <v>340</v>
      </c>
    </row>
    <row r="24" spans="1:11" ht="15" customHeight="1">
      <c r="A24" s="54" t="s">
        <v>93</v>
      </c>
      <c r="B24" s="92">
        <v>338</v>
      </c>
      <c r="C24" s="91">
        <v>334</v>
      </c>
      <c r="D24" s="93">
        <v>19</v>
      </c>
      <c r="E24" s="91">
        <v>18</v>
      </c>
      <c r="F24" s="91">
        <v>0</v>
      </c>
      <c r="G24" s="93">
        <v>8</v>
      </c>
      <c r="H24" s="93">
        <v>252</v>
      </c>
      <c r="I24" s="93">
        <v>235</v>
      </c>
      <c r="J24" s="91">
        <v>234</v>
      </c>
      <c r="K24" s="91">
        <v>195</v>
      </c>
    </row>
    <row r="25" spans="1:11" ht="15" customHeight="1">
      <c r="A25" s="54" t="s">
        <v>94</v>
      </c>
      <c r="B25" s="92">
        <v>280</v>
      </c>
      <c r="C25" s="91">
        <v>269</v>
      </c>
      <c r="D25" s="93">
        <v>14</v>
      </c>
      <c r="E25" s="91">
        <v>14</v>
      </c>
      <c r="F25" s="91">
        <v>10</v>
      </c>
      <c r="G25" s="93">
        <v>20</v>
      </c>
      <c r="H25" s="93">
        <v>235</v>
      </c>
      <c r="I25" s="93">
        <v>242</v>
      </c>
      <c r="J25" s="91">
        <v>235</v>
      </c>
      <c r="K25" s="91">
        <v>202</v>
      </c>
    </row>
    <row r="26" spans="1:11" ht="15" customHeight="1">
      <c r="A26" s="54" t="s">
        <v>95</v>
      </c>
      <c r="B26" s="92">
        <v>509</v>
      </c>
      <c r="C26" s="91">
        <v>485</v>
      </c>
      <c r="D26" s="93">
        <v>27</v>
      </c>
      <c r="E26" s="91">
        <v>27</v>
      </c>
      <c r="F26" s="91">
        <v>13</v>
      </c>
      <c r="G26" s="93">
        <v>0</v>
      </c>
      <c r="H26" s="93">
        <v>363</v>
      </c>
      <c r="I26" s="93">
        <v>329</v>
      </c>
      <c r="J26" s="91">
        <v>324</v>
      </c>
      <c r="K26" s="91">
        <v>253</v>
      </c>
    </row>
    <row r="27" spans="1:11" ht="15" customHeight="1">
      <c r="A27" s="54" t="s">
        <v>96</v>
      </c>
      <c r="B27" s="92">
        <v>1583</v>
      </c>
      <c r="C27" s="91">
        <v>1454</v>
      </c>
      <c r="D27" s="93">
        <v>139</v>
      </c>
      <c r="E27" s="91">
        <v>125</v>
      </c>
      <c r="F27" s="91">
        <v>19</v>
      </c>
      <c r="G27" s="93">
        <v>1</v>
      </c>
      <c r="H27" s="93">
        <v>621</v>
      </c>
      <c r="I27" s="93">
        <v>986</v>
      </c>
      <c r="J27" s="91">
        <v>946</v>
      </c>
      <c r="K27" s="91">
        <v>808</v>
      </c>
    </row>
    <row r="28" spans="1:11">
      <c r="H28" s="118"/>
      <c r="I28" s="119"/>
    </row>
  </sheetData>
  <mergeCells count="12">
    <mergeCell ref="K3:K5"/>
    <mergeCell ref="A1:K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honeticPr fontId="87" type="noConversion"/>
  <printOptions horizontalCentered="1"/>
  <pageMargins left="0" right="0" top="0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8"/>
  <sheetViews>
    <sheetView view="pageBreakPreview" zoomScale="90" zoomScaleNormal="85" zoomScaleSheetLayoutView="90" workbookViewId="0">
      <selection activeCell="I8" sqref="I8:K27"/>
    </sheetView>
  </sheetViews>
  <sheetFormatPr defaultColWidth="9.140625" defaultRowHeight="15.75"/>
  <cols>
    <col min="1" max="1" width="18.140625" style="56" customWidth="1"/>
    <col min="2" max="2" width="10.5703125" style="56" customWidth="1"/>
    <col min="3" max="3" width="11.28515625" style="55" customWidth="1"/>
    <col min="4" max="4" width="12.42578125" style="55" customWidth="1"/>
    <col min="5" max="5" width="11.85546875" style="55" customWidth="1"/>
    <col min="6" max="6" width="10.5703125" style="55" customWidth="1"/>
    <col min="7" max="7" width="18" style="55" customWidth="1"/>
    <col min="8" max="8" width="14.7109375" style="55" customWidth="1"/>
    <col min="9" max="9" width="10.5703125" style="55" customWidth="1"/>
    <col min="10" max="10" width="12" style="55" customWidth="1"/>
    <col min="11" max="11" width="12.140625" style="55" customWidth="1"/>
    <col min="12" max="16384" width="9.140625" style="55"/>
  </cols>
  <sheetData>
    <row r="1" spans="1:11" s="53" customFormat="1" ht="45.6" customHeight="1">
      <c r="A1" s="340" t="s">
        <v>119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s="53" customFormat="1" ht="11.45" customHeight="1">
      <c r="C2" s="120"/>
      <c r="D2" s="120"/>
      <c r="E2" s="120"/>
      <c r="G2" s="120"/>
      <c r="H2" s="120"/>
      <c r="I2" s="120"/>
      <c r="J2" s="77"/>
      <c r="K2" s="124" t="s">
        <v>31</v>
      </c>
    </row>
    <row r="3" spans="1:11" s="121" customFormat="1" ht="21.75" customHeight="1">
      <c r="A3" s="337"/>
      <c r="B3" s="335" t="s">
        <v>7</v>
      </c>
      <c r="C3" s="335" t="s">
        <v>19</v>
      </c>
      <c r="D3" s="335" t="s">
        <v>39</v>
      </c>
      <c r="E3" s="335" t="s">
        <v>32</v>
      </c>
      <c r="F3" s="335" t="s">
        <v>33</v>
      </c>
      <c r="G3" s="335" t="s">
        <v>20</v>
      </c>
      <c r="H3" s="335" t="s">
        <v>35</v>
      </c>
      <c r="I3" s="335" t="s">
        <v>15</v>
      </c>
      <c r="J3" s="339" t="s">
        <v>34</v>
      </c>
      <c r="K3" s="335" t="s">
        <v>16</v>
      </c>
    </row>
    <row r="4" spans="1:11" s="122" customFormat="1" ht="9" customHeight="1">
      <c r="A4" s="338"/>
      <c r="B4" s="335"/>
      <c r="C4" s="335"/>
      <c r="D4" s="335"/>
      <c r="E4" s="335"/>
      <c r="F4" s="335"/>
      <c r="G4" s="335"/>
      <c r="H4" s="335"/>
      <c r="I4" s="335"/>
      <c r="J4" s="339"/>
      <c r="K4" s="335"/>
    </row>
    <row r="5" spans="1:11" s="122" customFormat="1" ht="40.9" customHeight="1">
      <c r="A5" s="338"/>
      <c r="B5" s="335"/>
      <c r="C5" s="335"/>
      <c r="D5" s="335"/>
      <c r="E5" s="335"/>
      <c r="F5" s="335"/>
      <c r="G5" s="335"/>
      <c r="H5" s="335"/>
      <c r="I5" s="335"/>
      <c r="J5" s="339"/>
      <c r="K5" s="335"/>
    </row>
    <row r="6" spans="1:11" s="111" customFormat="1" ht="9" customHeight="1">
      <c r="A6" s="117" t="s">
        <v>4</v>
      </c>
      <c r="B6" s="117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  <c r="I6" s="117">
        <v>8</v>
      </c>
      <c r="J6" s="117">
        <v>9</v>
      </c>
      <c r="K6" s="117">
        <v>10</v>
      </c>
    </row>
    <row r="7" spans="1:11" s="90" customFormat="1" ht="24.6" customHeight="1">
      <c r="A7" s="123" t="s">
        <v>76</v>
      </c>
      <c r="B7" s="94">
        <f t="shared" ref="B7:K7" si="0">SUM(B8:B27)</f>
        <v>6173</v>
      </c>
      <c r="C7" s="94">
        <f t="shared" si="0"/>
        <v>5962</v>
      </c>
      <c r="D7" s="94">
        <f t="shared" si="0"/>
        <v>780</v>
      </c>
      <c r="E7" s="94">
        <f t="shared" si="0"/>
        <v>753</v>
      </c>
      <c r="F7" s="94">
        <f t="shared" si="0"/>
        <v>634</v>
      </c>
      <c r="G7" s="94">
        <f t="shared" si="0"/>
        <v>129</v>
      </c>
      <c r="H7" s="94">
        <f t="shared" si="0"/>
        <v>4009</v>
      </c>
      <c r="I7" s="94">
        <f t="shared" si="0"/>
        <v>4403</v>
      </c>
      <c r="J7" s="94">
        <f t="shared" si="0"/>
        <v>4332</v>
      </c>
      <c r="K7" s="94">
        <f t="shared" si="0"/>
        <v>3656</v>
      </c>
    </row>
    <row r="8" spans="1:11" ht="15" customHeight="1">
      <c r="A8" s="54" t="s">
        <v>77</v>
      </c>
      <c r="B8" s="92">
        <v>204</v>
      </c>
      <c r="C8" s="91">
        <v>201</v>
      </c>
      <c r="D8" s="93">
        <v>20</v>
      </c>
      <c r="E8" s="91">
        <v>19</v>
      </c>
      <c r="F8" s="91">
        <v>21</v>
      </c>
      <c r="G8" s="93">
        <v>0</v>
      </c>
      <c r="H8" s="93">
        <v>118</v>
      </c>
      <c r="I8" s="93">
        <v>140</v>
      </c>
      <c r="J8" s="91">
        <v>140</v>
      </c>
      <c r="K8" s="91">
        <v>117</v>
      </c>
    </row>
    <row r="9" spans="1:11" ht="15" customHeight="1">
      <c r="A9" s="54" t="s">
        <v>78</v>
      </c>
      <c r="B9" s="92">
        <v>266</v>
      </c>
      <c r="C9" s="91">
        <v>260</v>
      </c>
      <c r="D9" s="93">
        <v>32</v>
      </c>
      <c r="E9" s="91">
        <v>30</v>
      </c>
      <c r="F9" s="91">
        <v>90</v>
      </c>
      <c r="G9" s="93">
        <v>6</v>
      </c>
      <c r="H9" s="93">
        <v>232</v>
      </c>
      <c r="I9" s="93">
        <v>193</v>
      </c>
      <c r="J9" s="91">
        <v>193</v>
      </c>
      <c r="K9" s="91">
        <v>165</v>
      </c>
    </row>
    <row r="10" spans="1:11" ht="15" customHeight="1">
      <c r="A10" s="54" t="s">
        <v>79</v>
      </c>
      <c r="B10" s="92">
        <v>196</v>
      </c>
      <c r="C10" s="91">
        <v>193</v>
      </c>
      <c r="D10" s="93">
        <v>26</v>
      </c>
      <c r="E10" s="91">
        <v>25</v>
      </c>
      <c r="F10" s="91">
        <v>36</v>
      </c>
      <c r="G10" s="93">
        <v>21</v>
      </c>
      <c r="H10" s="93">
        <v>184</v>
      </c>
      <c r="I10" s="93">
        <v>153</v>
      </c>
      <c r="J10" s="91">
        <v>153</v>
      </c>
      <c r="K10" s="91">
        <v>130</v>
      </c>
    </row>
    <row r="11" spans="1:11" ht="15" customHeight="1">
      <c r="A11" s="54" t="s">
        <v>80</v>
      </c>
      <c r="B11" s="92">
        <v>191</v>
      </c>
      <c r="C11" s="91">
        <v>188</v>
      </c>
      <c r="D11" s="93">
        <v>13</v>
      </c>
      <c r="E11" s="91">
        <v>13</v>
      </c>
      <c r="F11" s="91">
        <v>30</v>
      </c>
      <c r="G11" s="93">
        <v>0</v>
      </c>
      <c r="H11" s="93">
        <v>175</v>
      </c>
      <c r="I11" s="93">
        <v>157</v>
      </c>
      <c r="J11" s="91">
        <v>157</v>
      </c>
      <c r="K11" s="91">
        <v>130</v>
      </c>
    </row>
    <row r="12" spans="1:11" ht="15" customHeight="1">
      <c r="A12" s="54" t="s">
        <v>81</v>
      </c>
      <c r="B12" s="92">
        <v>156</v>
      </c>
      <c r="C12" s="91">
        <v>152</v>
      </c>
      <c r="D12" s="93">
        <v>9</v>
      </c>
      <c r="E12" s="91">
        <v>9</v>
      </c>
      <c r="F12" s="91">
        <v>31</v>
      </c>
      <c r="G12" s="93">
        <v>0</v>
      </c>
      <c r="H12" s="93">
        <v>133</v>
      </c>
      <c r="I12" s="93">
        <v>130</v>
      </c>
      <c r="J12" s="91">
        <v>128</v>
      </c>
      <c r="K12" s="91">
        <v>113</v>
      </c>
    </row>
    <row r="13" spans="1:11" ht="15" customHeight="1">
      <c r="A13" s="54" t="s">
        <v>82</v>
      </c>
      <c r="B13" s="92">
        <v>219</v>
      </c>
      <c r="C13" s="91">
        <v>215</v>
      </c>
      <c r="D13" s="93">
        <v>11</v>
      </c>
      <c r="E13" s="91">
        <v>11</v>
      </c>
      <c r="F13" s="91">
        <v>12</v>
      </c>
      <c r="G13" s="93">
        <v>11</v>
      </c>
      <c r="H13" s="93">
        <v>138</v>
      </c>
      <c r="I13" s="93">
        <v>145</v>
      </c>
      <c r="J13" s="91">
        <v>143</v>
      </c>
      <c r="K13" s="91">
        <v>116</v>
      </c>
    </row>
    <row r="14" spans="1:11" ht="15" customHeight="1">
      <c r="A14" s="54" t="s">
        <v>83</v>
      </c>
      <c r="B14" s="92">
        <v>449</v>
      </c>
      <c r="C14" s="91">
        <v>444</v>
      </c>
      <c r="D14" s="93">
        <v>42</v>
      </c>
      <c r="E14" s="91">
        <v>42</v>
      </c>
      <c r="F14" s="91">
        <v>72</v>
      </c>
      <c r="G14" s="93">
        <v>0</v>
      </c>
      <c r="H14" s="93">
        <v>200</v>
      </c>
      <c r="I14" s="93">
        <v>363</v>
      </c>
      <c r="J14" s="91">
        <v>359</v>
      </c>
      <c r="K14" s="91">
        <v>263</v>
      </c>
    </row>
    <row r="15" spans="1:11" ht="15" customHeight="1">
      <c r="A15" s="54" t="s">
        <v>84</v>
      </c>
      <c r="B15" s="92">
        <v>397</v>
      </c>
      <c r="C15" s="91">
        <v>388</v>
      </c>
      <c r="D15" s="93">
        <v>42</v>
      </c>
      <c r="E15" s="91">
        <v>42</v>
      </c>
      <c r="F15" s="91">
        <v>83</v>
      </c>
      <c r="G15" s="93">
        <v>6</v>
      </c>
      <c r="H15" s="93">
        <v>270</v>
      </c>
      <c r="I15" s="93">
        <v>319</v>
      </c>
      <c r="J15" s="91">
        <v>313</v>
      </c>
      <c r="K15" s="91">
        <v>278</v>
      </c>
    </row>
    <row r="16" spans="1:11" ht="15" customHeight="1">
      <c r="A16" s="54" t="s">
        <v>85</v>
      </c>
      <c r="B16" s="92">
        <v>183</v>
      </c>
      <c r="C16" s="91">
        <v>180</v>
      </c>
      <c r="D16" s="93">
        <v>8</v>
      </c>
      <c r="E16" s="91">
        <v>8</v>
      </c>
      <c r="F16" s="91">
        <v>10</v>
      </c>
      <c r="G16" s="93">
        <v>1</v>
      </c>
      <c r="H16" s="93">
        <v>160</v>
      </c>
      <c r="I16" s="93">
        <v>153</v>
      </c>
      <c r="J16" s="91">
        <v>151</v>
      </c>
      <c r="K16" s="91">
        <v>136</v>
      </c>
    </row>
    <row r="17" spans="1:11" ht="15" customHeight="1">
      <c r="A17" s="54" t="s">
        <v>86</v>
      </c>
      <c r="B17" s="92">
        <v>207</v>
      </c>
      <c r="C17" s="91">
        <v>205</v>
      </c>
      <c r="D17" s="93">
        <v>47</v>
      </c>
      <c r="E17" s="91">
        <v>47</v>
      </c>
      <c r="F17" s="91">
        <v>16</v>
      </c>
      <c r="G17" s="93">
        <v>29</v>
      </c>
      <c r="H17" s="93">
        <v>79</v>
      </c>
      <c r="I17" s="93">
        <v>139</v>
      </c>
      <c r="J17" s="91">
        <v>137</v>
      </c>
      <c r="K17" s="91">
        <v>117</v>
      </c>
    </row>
    <row r="18" spans="1:11" ht="15" customHeight="1">
      <c r="A18" s="54" t="s">
        <v>87</v>
      </c>
      <c r="B18" s="92">
        <v>283</v>
      </c>
      <c r="C18" s="91">
        <v>282</v>
      </c>
      <c r="D18" s="93">
        <v>16</v>
      </c>
      <c r="E18" s="91">
        <v>16</v>
      </c>
      <c r="F18" s="91">
        <v>52</v>
      </c>
      <c r="G18" s="93">
        <v>3</v>
      </c>
      <c r="H18" s="93">
        <v>163</v>
      </c>
      <c r="I18" s="93">
        <v>226</v>
      </c>
      <c r="J18" s="91">
        <v>225</v>
      </c>
      <c r="K18" s="91">
        <v>187</v>
      </c>
    </row>
    <row r="19" spans="1:11" ht="15" customHeight="1">
      <c r="A19" s="54" t="s">
        <v>88</v>
      </c>
      <c r="B19" s="92">
        <v>469</v>
      </c>
      <c r="C19" s="91">
        <v>438</v>
      </c>
      <c r="D19" s="93">
        <v>34</v>
      </c>
      <c r="E19" s="91">
        <v>34</v>
      </c>
      <c r="F19" s="91">
        <v>37</v>
      </c>
      <c r="G19" s="93">
        <v>39</v>
      </c>
      <c r="H19" s="93">
        <v>297</v>
      </c>
      <c r="I19" s="93">
        <v>361</v>
      </c>
      <c r="J19" s="91">
        <v>342</v>
      </c>
      <c r="K19" s="91">
        <v>289</v>
      </c>
    </row>
    <row r="20" spans="1:11" ht="15" customHeight="1">
      <c r="A20" s="54" t="s">
        <v>89</v>
      </c>
      <c r="B20" s="92">
        <v>294</v>
      </c>
      <c r="C20" s="91">
        <v>289</v>
      </c>
      <c r="D20" s="93">
        <v>55</v>
      </c>
      <c r="E20" s="91">
        <v>55</v>
      </c>
      <c r="F20" s="91">
        <v>0</v>
      </c>
      <c r="G20" s="93">
        <v>3</v>
      </c>
      <c r="H20" s="93">
        <v>270</v>
      </c>
      <c r="I20" s="93">
        <v>211</v>
      </c>
      <c r="J20" s="91">
        <v>208</v>
      </c>
      <c r="K20" s="91">
        <v>174</v>
      </c>
    </row>
    <row r="21" spans="1:11" ht="15" customHeight="1">
      <c r="A21" s="54" t="s">
        <v>90</v>
      </c>
      <c r="B21" s="92">
        <v>227</v>
      </c>
      <c r="C21" s="91">
        <v>221</v>
      </c>
      <c r="D21" s="93">
        <v>48</v>
      </c>
      <c r="E21" s="91">
        <v>45</v>
      </c>
      <c r="F21" s="91">
        <v>21</v>
      </c>
      <c r="G21" s="93">
        <v>1</v>
      </c>
      <c r="H21" s="93">
        <v>136</v>
      </c>
      <c r="I21" s="93">
        <v>129</v>
      </c>
      <c r="J21" s="91">
        <v>129</v>
      </c>
      <c r="K21" s="91">
        <v>107</v>
      </c>
    </row>
    <row r="22" spans="1:11" ht="15" customHeight="1">
      <c r="A22" s="54" t="s">
        <v>91</v>
      </c>
      <c r="B22" s="92">
        <v>404</v>
      </c>
      <c r="C22" s="91">
        <v>400</v>
      </c>
      <c r="D22" s="93">
        <v>137</v>
      </c>
      <c r="E22" s="91">
        <v>136</v>
      </c>
      <c r="F22" s="91">
        <v>52</v>
      </c>
      <c r="G22" s="93">
        <v>4</v>
      </c>
      <c r="H22" s="93">
        <v>215</v>
      </c>
      <c r="I22" s="93">
        <v>214</v>
      </c>
      <c r="J22" s="91">
        <v>213</v>
      </c>
      <c r="K22" s="91">
        <v>185</v>
      </c>
    </row>
    <row r="23" spans="1:11" ht="15" customHeight="1">
      <c r="A23" s="54" t="s">
        <v>92</v>
      </c>
      <c r="B23" s="92">
        <v>278</v>
      </c>
      <c r="C23" s="91">
        <v>267</v>
      </c>
      <c r="D23" s="93">
        <v>16</v>
      </c>
      <c r="E23" s="91">
        <v>15</v>
      </c>
      <c r="F23" s="91">
        <v>16</v>
      </c>
      <c r="G23" s="93">
        <v>0</v>
      </c>
      <c r="H23" s="93">
        <v>195</v>
      </c>
      <c r="I23" s="93">
        <v>222</v>
      </c>
      <c r="J23" s="91">
        <v>220</v>
      </c>
      <c r="K23" s="91">
        <v>181</v>
      </c>
    </row>
    <row r="24" spans="1:11" ht="15" customHeight="1">
      <c r="A24" s="54" t="s">
        <v>93</v>
      </c>
      <c r="B24" s="92">
        <v>231</v>
      </c>
      <c r="C24" s="91">
        <v>224</v>
      </c>
      <c r="D24" s="93">
        <v>36</v>
      </c>
      <c r="E24" s="91">
        <v>30</v>
      </c>
      <c r="F24" s="91">
        <v>1</v>
      </c>
      <c r="G24" s="93">
        <v>0</v>
      </c>
      <c r="H24" s="93">
        <v>177</v>
      </c>
      <c r="I24" s="93">
        <v>156</v>
      </c>
      <c r="J24" s="91">
        <v>156</v>
      </c>
      <c r="K24" s="91">
        <v>144</v>
      </c>
    </row>
    <row r="25" spans="1:11" ht="15" customHeight="1">
      <c r="A25" s="54" t="s">
        <v>94</v>
      </c>
      <c r="B25" s="92">
        <v>298</v>
      </c>
      <c r="C25" s="91">
        <v>292</v>
      </c>
      <c r="D25" s="93">
        <v>49</v>
      </c>
      <c r="E25" s="91">
        <v>49</v>
      </c>
      <c r="F25" s="91">
        <v>43</v>
      </c>
      <c r="G25" s="93">
        <v>5</v>
      </c>
      <c r="H25" s="93">
        <v>261</v>
      </c>
      <c r="I25" s="93">
        <v>229</v>
      </c>
      <c r="J25" s="91">
        <v>226</v>
      </c>
      <c r="K25" s="91">
        <v>201</v>
      </c>
    </row>
    <row r="26" spans="1:11" ht="15" customHeight="1">
      <c r="A26" s="54" t="s">
        <v>95</v>
      </c>
      <c r="B26" s="92">
        <v>343</v>
      </c>
      <c r="C26" s="91">
        <v>319</v>
      </c>
      <c r="D26" s="93">
        <v>15</v>
      </c>
      <c r="E26" s="91">
        <v>13</v>
      </c>
      <c r="F26" s="91">
        <v>1</v>
      </c>
      <c r="G26" s="93">
        <v>0</v>
      </c>
      <c r="H26" s="93">
        <v>260</v>
      </c>
      <c r="I26" s="93">
        <v>238</v>
      </c>
      <c r="J26" s="91">
        <v>232</v>
      </c>
      <c r="K26" s="91">
        <v>188</v>
      </c>
    </row>
    <row r="27" spans="1:11" ht="15" customHeight="1">
      <c r="A27" s="54" t="s">
        <v>96</v>
      </c>
      <c r="B27" s="92">
        <v>878</v>
      </c>
      <c r="C27" s="91">
        <v>804</v>
      </c>
      <c r="D27" s="93">
        <v>124</v>
      </c>
      <c r="E27" s="91">
        <v>114</v>
      </c>
      <c r="F27" s="91">
        <v>10</v>
      </c>
      <c r="G27" s="93">
        <v>0</v>
      </c>
      <c r="H27" s="93">
        <v>346</v>
      </c>
      <c r="I27" s="93">
        <v>525</v>
      </c>
      <c r="J27" s="91">
        <v>507</v>
      </c>
      <c r="K27" s="91">
        <v>435</v>
      </c>
    </row>
    <row r="28" spans="1:11">
      <c r="H28" s="118"/>
      <c r="I28" s="119"/>
    </row>
  </sheetData>
  <mergeCells count="12">
    <mergeCell ref="K3:K5"/>
    <mergeCell ref="A1:K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honeticPr fontId="87" type="noConversion"/>
  <printOptions horizontalCentered="1"/>
  <pageMargins left="0" right="0" top="0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90" zoomScaleNormal="70" zoomScaleSheetLayoutView="90" workbookViewId="0">
      <selection activeCell="H20" sqref="H20"/>
    </sheetView>
  </sheetViews>
  <sheetFormatPr defaultColWidth="8" defaultRowHeight="12.75"/>
  <cols>
    <col min="1" max="1" width="59" style="62" customWidth="1"/>
    <col min="2" max="3" width="15.140625" style="21" customWidth="1"/>
    <col min="4" max="4" width="8.7109375" style="62" customWidth="1"/>
    <col min="5" max="5" width="9.7109375" style="62" customWidth="1"/>
    <col min="6" max="7" width="15.140625" style="62" customWidth="1"/>
    <col min="8" max="8" width="8.85546875" style="62" customWidth="1"/>
    <col min="9" max="10" width="10.85546875" style="62" customWidth="1"/>
    <col min="11" max="11" width="11.28515625" style="62" customWidth="1"/>
    <col min="12" max="16384" width="8" style="62"/>
  </cols>
  <sheetData>
    <row r="1" spans="1:11" ht="27" customHeight="1">
      <c r="A1" s="341" t="s">
        <v>73</v>
      </c>
      <c r="B1" s="341"/>
      <c r="C1" s="341"/>
      <c r="D1" s="341"/>
      <c r="E1" s="341"/>
      <c r="F1" s="341"/>
      <c r="G1" s="341"/>
      <c r="H1" s="341"/>
      <c r="I1" s="341"/>
      <c r="J1" s="101"/>
    </row>
    <row r="2" spans="1:11" ht="23.25" customHeight="1">
      <c r="A2" s="342" t="s">
        <v>22</v>
      </c>
      <c r="B2" s="343"/>
      <c r="C2" s="343"/>
      <c r="D2" s="343"/>
      <c r="E2" s="343"/>
      <c r="F2" s="343"/>
      <c r="G2" s="343"/>
      <c r="H2" s="343"/>
      <c r="I2" s="343"/>
      <c r="J2" s="101"/>
    </row>
    <row r="3" spans="1:11" ht="13.5" customHeight="1">
      <c r="A3" s="103"/>
      <c r="B3" s="103"/>
      <c r="C3" s="103"/>
      <c r="D3" s="103"/>
      <c r="E3" s="103"/>
    </row>
    <row r="4" spans="1:11" s="57" customFormat="1" ht="30.75" customHeight="1">
      <c r="A4" s="344" t="s">
        <v>0</v>
      </c>
      <c r="B4" s="347" t="s">
        <v>36</v>
      </c>
      <c r="C4" s="348"/>
      <c r="D4" s="348"/>
      <c r="E4" s="349"/>
      <c r="F4" s="347" t="s">
        <v>23</v>
      </c>
      <c r="G4" s="348"/>
      <c r="H4" s="348"/>
      <c r="I4" s="349"/>
      <c r="J4" s="70"/>
    </row>
    <row r="5" spans="1:11" s="57" customFormat="1" ht="23.25" customHeight="1">
      <c r="A5" s="345"/>
      <c r="B5" s="251" t="s">
        <v>120</v>
      </c>
      <c r="C5" s="251" t="s">
        <v>121</v>
      </c>
      <c r="D5" s="350" t="s">
        <v>1</v>
      </c>
      <c r="E5" s="351"/>
      <c r="F5" s="251" t="s">
        <v>120</v>
      </c>
      <c r="G5" s="251" t="s">
        <v>121</v>
      </c>
      <c r="H5" s="350" t="s">
        <v>1</v>
      </c>
      <c r="I5" s="351"/>
      <c r="J5" s="79"/>
    </row>
    <row r="6" spans="1:11" s="57" customFormat="1" ht="36.75" customHeight="1">
      <c r="A6" s="346"/>
      <c r="B6" s="252"/>
      <c r="C6" s="252"/>
      <c r="D6" s="80" t="s">
        <v>2</v>
      </c>
      <c r="E6" s="81" t="s">
        <v>50</v>
      </c>
      <c r="F6" s="252"/>
      <c r="G6" s="252"/>
      <c r="H6" s="80" t="s">
        <v>2</v>
      </c>
      <c r="I6" s="81" t="s">
        <v>50</v>
      </c>
      <c r="J6" s="82"/>
    </row>
    <row r="7" spans="1:11" s="63" customFormat="1" ht="15.75" customHeight="1">
      <c r="A7" s="7" t="s">
        <v>4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1"/>
    </row>
    <row r="8" spans="1:11" s="63" customFormat="1" ht="27.6" customHeight="1">
      <c r="A8" s="64" t="s">
        <v>103</v>
      </c>
      <c r="B8" s="147" t="s">
        <v>46</v>
      </c>
      <c r="C8" s="128">
        <f>'15'!B8</f>
        <v>7503</v>
      </c>
      <c r="D8" s="72" t="s">
        <v>47</v>
      </c>
      <c r="E8" s="72" t="s">
        <v>47</v>
      </c>
      <c r="F8" s="128" t="s">
        <v>46</v>
      </c>
      <c r="G8" s="128">
        <f>'16'!B8</f>
        <v>6349</v>
      </c>
      <c r="H8" s="72" t="s">
        <v>47</v>
      </c>
      <c r="I8" s="139" t="s">
        <v>47</v>
      </c>
      <c r="J8" s="73"/>
      <c r="K8" s="104"/>
    </row>
    <row r="9" spans="1:11" s="57" customFormat="1" ht="27.6" customHeight="1">
      <c r="A9" s="64" t="s">
        <v>61</v>
      </c>
      <c r="B9" s="128">
        <f>'15'!C8</f>
        <v>12337</v>
      </c>
      <c r="C9" s="128">
        <f>'15'!D8</f>
        <v>7155</v>
      </c>
      <c r="D9" s="72">
        <f t="shared" ref="D9" si="0">IF(B9=0,"",ROUND(C9/B9*100,1))</f>
        <v>58</v>
      </c>
      <c r="E9" s="139">
        <f t="shared" ref="E9" si="1">C9-B9</f>
        <v>-5182</v>
      </c>
      <c r="F9" s="128">
        <f>'16'!C8</f>
        <v>9754</v>
      </c>
      <c r="G9" s="128">
        <f>'16'!D8</f>
        <v>6187</v>
      </c>
      <c r="H9" s="72">
        <f t="shared" ref="H9:H13" si="2">IF(F9=0,"",ROUND(G9/F9*100,1))</f>
        <v>63.4</v>
      </c>
      <c r="I9" s="139">
        <f t="shared" ref="I9:I13" si="3">G9-F9</f>
        <v>-3567</v>
      </c>
      <c r="J9" s="73"/>
      <c r="K9" s="104"/>
    </row>
    <row r="10" spans="1:11" s="57" customFormat="1" ht="27.6" customHeight="1">
      <c r="A10" s="65" t="s">
        <v>62</v>
      </c>
      <c r="B10" s="128">
        <f>'15'!F8</f>
        <v>2332</v>
      </c>
      <c r="C10" s="128">
        <f>'15'!G8</f>
        <v>949</v>
      </c>
      <c r="D10" s="72">
        <f t="shared" ref="D10:D13" si="4">IF(B10=0,"",ROUND(C10/B10*100,1))</f>
        <v>40.700000000000003</v>
      </c>
      <c r="E10" s="139">
        <f t="shared" ref="E10:E13" si="5">C10-B10</f>
        <v>-1383</v>
      </c>
      <c r="F10" s="128">
        <f>'16'!F8</f>
        <v>2687</v>
      </c>
      <c r="G10" s="128">
        <f>'16'!G8</f>
        <v>326</v>
      </c>
      <c r="H10" s="72">
        <f t="shared" si="2"/>
        <v>12.1</v>
      </c>
      <c r="I10" s="139">
        <f t="shared" si="3"/>
        <v>-2361</v>
      </c>
      <c r="J10" s="73"/>
      <c r="K10" s="104"/>
    </row>
    <row r="11" spans="1:11" s="57" customFormat="1" ht="27.6" customHeight="1">
      <c r="A11" s="64" t="s">
        <v>53</v>
      </c>
      <c r="B11" s="128">
        <f>'15'!I8</f>
        <v>588</v>
      </c>
      <c r="C11" s="128">
        <f>'15'!J8</f>
        <v>230</v>
      </c>
      <c r="D11" s="72">
        <f t="shared" si="4"/>
        <v>39.1</v>
      </c>
      <c r="E11" s="139">
        <f t="shared" si="5"/>
        <v>-358</v>
      </c>
      <c r="F11" s="128">
        <f>'16'!I8</f>
        <v>1317</v>
      </c>
      <c r="G11" s="128">
        <f>'16'!J8</f>
        <v>609</v>
      </c>
      <c r="H11" s="72">
        <f t="shared" si="2"/>
        <v>46.2</v>
      </c>
      <c r="I11" s="139">
        <f t="shared" si="3"/>
        <v>-708</v>
      </c>
      <c r="J11" s="73"/>
      <c r="K11" s="104"/>
    </row>
    <row r="12" spans="1:11" s="57" customFormat="1" ht="40.15" customHeight="1">
      <c r="A12" s="64" t="s">
        <v>63</v>
      </c>
      <c r="B12" s="128">
        <f>'15'!L8</f>
        <v>199</v>
      </c>
      <c r="C12" s="128">
        <f>'15'!M8</f>
        <v>51</v>
      </c>
      <c r="D12" s="72">
        <f t="shared" si="4"/>
        <v>25.6</v>
      </c>
      <c r="E12" s="139">
        <f t="shared" si="5"/>
        <v>-148</v>
      </c>
      <c r="F12" s="128">
        <f>'16'!L8</f>
        <v>589</v>
      </c>
      <c r="G12" s="128">
        <f>'16'!M8</f>
        <v>131</v>
      </c>
      <c r="H12" s="72">
        <f t="shared" si="2"/>
        <v>22.2</v>
      </c>
      <c r="I12" s="139">
        <f t="shared" si="3"/>
        <v>-458</v>
      </c>
      <c r="J12" s="73"/>
      <c r="K12" s="104"/>
    </row>
    <row r="13" spans="1:11" s="57" customFormat="1" ht="40.15" customHeight="1">
      <c r="A13" s="64" t="s">
        <v>55</v>
      </c>
      <c r="B13" s="128">
        <f>'15'!O8</f>
        <v>9451</v>
      </c>
      <c r="C13" s="128">
        <f>'15'!P8</f>
        <v>4245</v>
      </c>
      <c r="D13" s="72">
        <f t="shared" si="4"/>
        <v>44.9</v>
      </c>
      <c r="E13" s="139">
        <f t="shared" si="5"/>
        <v>-5206</v>
      </c>
      <c r="F13" s="128">
        <f>'16'!O8</f>
        <v>8287</v>
      </c>
      <c r="G13" s="128">
        <f>'16'!P8</f>
        <v>4257</v>
      </c>
      <c r="H13" s="72">
        <f t="shared" si="2"/>
        <v>51.4</v>
      </c>
      <c r="I13" s="139">
        <f t="shared" si="3"/>
        <v>-4030</v>
      </c>
      <c r="J13" s="73"/>
      <c r="K13" s="104"/>
    </row>
    <row r="14" spans="1:11" s="57" customFormat="1" ht="12.75" customHeight="1">
      <c r="A14" s="88"/>
      <c r="B14" s="353" t="s">
        <v>5</v>
      </c>
      <c r="C14" s="353"/>
      <c r="D14" s="353"/>
      <c r="E14" s="353"/>
      <c r="F14" s="353"/>
      <c r="G14" s="353"/>
      <c r="H14" s="353"/>
      <c r="I14" s="353"/>
      <c r="J14" s="83"/>
      <c r="K14" s="104"/>
    </row>
    <row r="15" spans="1:11" s="57" customFormat="1" ht="18" customHeight="1">
      <c r="A15" s="89"/>
      <c r="B15" s="354"/>
      <c r="C15" s="354"/>
      <c r="D15" s="354"/>
      <c r="E15" s="354"/>
      <c r="F15" s="354"/>
      <c r="G15" s="354"/>
      <c r="H15" s="354"/>
      <c r="I15" s="354"/>
      <c r="J15" s="83"/>
      <c r="K15" s="104"/>
    </row>
    <row r="16" spans="1:11" s="57" customFormat="1" ht="20.25" customHeight="1">
      <c r="A16" s="344" t="s">
        <v>0</v>
      </c>
      <c r="B16" s="344" t="s">
        <v>109</v>
      </c>
      <c r="C16" s="344" t="s">
        <v>109</v>
      </c>
      <c r="D16" s="350" t="s">
        <v>1</v>
      </c>
      <c r="E16" s="351"/>
      <c r="F16" s="344" t="s">
        <v>109</v>
      </c>
      <c r="G16" s="344" t="s">
        <v>109</v>
      </c>
      <c r="H16" s="350" t="s">
        <v>1</v>
      </c>
      <c r="I16" s="351"/>
      <c r="J16" s="79"/>
      <c r="K16" s="104"/>
    </row>
    <row r="17" spans="1:11" ht="39" customHeight="1">
      <c r="A17" s="346"/>
      <c r="B17" s="346"/>
      <c r="C17" s="346"/>
      <c r="D17" s="84" t="s">
        <v>2</v>
      </c>
      <c r="E17" s="81" t="s">
        <v>56</v>
      </c>
      <c r="F17" s="346"/>
      <c r="G17" s="346"/>
      <c r="H17" s="84" t="s">
        <v>2</v>
      </c>
      <c r="I17" s="81" t="s">
        <v>56</v>
      </c>
      <c r="J17" s="82"/>
      <c r="K17" s="105"/>
    </row>
    <row r="18" spans="1:11" ht="27.6" customHeight="1">
      <c r="A18" s="64" t="s">
        <v>67</v>
      </c>
      <c r="B18" s="25" t="s">
        <v>46</v>
      </c>
      <c r="C18" s="133">
        <f>'15'!R8</f>
        <v>5326</v>
      </c>
      <c r="D18" s="106" t="s">
        <v>47</v>
      </c>
      <c r="E18" s="107" t="s">
        <v>47</v>
      </c>
      <c r="F18" s="20" t="s">
        <v>46</v>
      </c>
      <c r="G18" s="134">
        <f>'16'!R8</f>
        <v>4693</v>
      </c>
      <c r="H18" s="106" t="s">
        <v>47</v>
      </c>
      <c r="I18" s="107" t="s">
        <v>47</v>
      </c>
      <c r="J18" s="74"/>
      <c r="K18" s="105"/>
    </row>
    <row r="19" spans="1:11" ht="27.6" customHeight="1">
      <c r="A19" s="85" t="s">
        <v>61</v>
      </c>
      <c r="B19" s="133">
        <f>'15'!S8</f>
        <v>7143</v>
      </c>
      <c r="C19" s="133">
        <f>'15'!T8</f>
        <v>5194</v>
      </c>
      <c r="D19" s="66">
        <f t="shared" ref="D19:D20" si="6">IF(B19=0,"",ROUND(C19/B19*100,1))</f>
        <v>72.7</v>
      </c>
      <c r="E19" s="140">
        <f t="shared" ref="E19:E20" si="7">C19-B19</f>
        <v>-1949</v>
      </c>
      <c r="F19" s="134">
        <f>'16'!S8</f>
        <v>5179</v>
      </c>
      <c r="G19" s="134">
        <f>'16'!T8</f>
        <v>4647</v>
      </c>
      <c r="H19" s="66">
        <f t="shared" ref="H19:H20" si="8">IF(F19=0,"",ROUND(G19/F19*100,1))</f>
        <v>89.7</v>
      </c>
      <c r="I19" s="140">
        <f t="shared" ref="I19:I20" si="9">G19-F19</f>
        <v>-532</v>
      </c>
      <c r="J19" s="74"/>
      <c r="K19" s="105"/>
    </row>
    <row r="20" spans="1:11" ht="29.25" customHeight="1">
      <c r="A20" s="85" t="s">
        <v>59</v>
      </c>
      <c r="B20" s="133">
        <f>'15'!V8</f>
        <v>5789</v>
      </c>
      <c r="C20" s="133">
        <f>'15'!W8</f>
        <v>4159</v>
      </c>
      <c r="D20" s="66">
        <f t="shared" si="6"/>
        <v>71.8</v>
      </c>
      <c r="E20" s="140">
        <f t="shared" si="7"/>
        <v>-1630</v>
      </c>
      <c r="F20" s="134">
        <f>'16'!V8</f>
        <v>4322</v>
      </c>
      <c r="G20" s="134">
        <f>'16'!W8</f>
        <v>3781</v>
      </c>
      <c r="H20" s="66">
        <f t="shared" si="8"/>
        <v>87.5</v>
      </c>
      <c r="I20" s="140">
        <f t="shared" si="9"/>
        <v>-541</v>
      </c>
      <c r="J20" s="75"/>
      <c r="K20" s="105"/>
    </row>
    <row r="21" spans="1:11" ht="63.6" customHeight="1">
      <c r="A21" s="352" t="s">
        <v>97</v>
      </c>
      <c r="B21" s="352"/>
      <c r="C21" s="352"/>
      <c r="D21" s="352"/>
      <c r="E21" s="352"/>
      <c r="F21" s="352"/>
      <c r="G21" s="352"/>
      <c r="H21" s="352"/>
      <c r="I21" s="352"/>
      <c r="K21" s="21"/>
    </row>
  </sheetData>
  <mergeCells count="20">
    <mergeCell ref="A21:I21"/>
    <mergeCell ref="H5:I5"/>
    <mergeCell ref="B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4:A6"/>
    <mergeCell ref="B4:E4"/>
    <mergeCell ref="F4:I4"/>
    <mergeCell ref="B5:B6"/>
    <mergeCell ref="C5:C6"/>
    <mergeCell ref="D5:E5"/>
    <mergeCell ref="F5:F6"/>
    <mergeCell ref="G5:G6"/>
  </mergeCells>
  <phoneticPr fontId="87" type="noConversion"/>
  <printOptions horizontalCentered="1"/>
  <pageMargins left="0.17" right="0.17" top="0.32" bottom="0.17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topLeftCell="F1" zoomScale="90" zoomScaleNormal="80" zoomScaleSheetLayoutView="90" workbookViewId="0">
      <selection activeCell="V9" sqref="V9:W28"/>
    </sheetView>
  </sheetViews>
  <sheetFormatPr defaultColWidth="9.140625" defaultRowHeight="15.75"/>
  <cols>
    <col min="1" max="1" width="18.28515625" style="239" customWidth="1"/>
    <col min="2" max="2" width="13.140625" style="235" customWidth="1"/>
    <col min="3" max="4" width="9.28515625" style="235" customWidth="1"/>
    <col min="5" max="5" width="7.42578125" style="235" customWidth="1"/>
    <col min="6" max="7" width="9.28515625" style="235" customWidth="1"/>
    <col min="8" max="8" width="7" style="235" customWidth="1"/>
    <col min="9" max="10" width="9.28515625" style="235" customWidth="1"/>
    <col min="11" max="11" width="7.42578125" style="235" customWidth="1"/>
    <col min="12" max="12" width="10.5703125" style="235" customWidth="1"/>
    <col min="13" max="13" width="9.28515625" style="235" customWidth="1"/>
    <col min="14" max="14" width="7.85546875" style="235" customWidth="1"/>
    <col min="15" max="15" width="11.5703125" style="235" customWidth="1"/>
    <col min="16" max="16" width="11.7109375" style="235" customWidth="1"/>
    <col min="17" max="17" width="7.85546875" style="235" customWidth="1"/>
    <col min="18" max="18" width="19.28515625" style="235" customWidth="1"/>
    <col min="19" max="19" width="12" style="235" customWidth="1"/>
    <col min="20" max="20" width="11.7109375" style="235" customWidth="1"/>
    <col min="21" max="21" width="7.85546875" style="235" customWidth="1"/>
    <col min="22" max="22" width="11.5703125" style="238" customWidth="1"/>
    <col min="23" max="23" width="11" style="238" customWidth="1"/>
    <col min="24" max="24" width="7.85546875" style="238" customWidth="1"/>
    <col min="25" max="16384" width="9.140625" style="238"/>
  </cols>
  <sheetData>
    <row r="1" spans="1:28" s="202" customFormat="1" ht="20.45" customHeight="1">
      <c r="A1" s="199"/>
      <c r="B1" s="356" t="s">
        <v>74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200"/>
      <c r="O1" s="200"/>
      <c r="P1" s="200"/>
      <c r="Q1" s="200"/>
      <c r="R1" s="200"/>
      <c r="S1" s="201"/>
      <c r="T1" s="201"/>
      <c r="U1" s="200"/>
      <c r="X1" s="203" t="s">
        <v>21</v>
      </c>
    </row>
    <row r="2" spans="1:28" s="202" customFormat="1" ht="20.45" customHeight="1">
      <c r="B2" s="356" t="s">
        <v>122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04"/>
      <c r="O2" s="204"/>
      <c r="P2" s="204"/>
      <c r="Q2" s="204"/>
      <c r="R2" s="204"/>
      <c r="S2" s="205"/>
      <c r="T2" s="205"/>
      <c r="U2" s="204"/>
    </row>
    <row r="3" spans="1:28" s="202" customFormat="1" ht="15" customHeight="1">
      <c r="B3" s="206"/>
      <c r="C3" s="206"/>
      <c r="D3" s="206"/>
      <c r="E3" s="206"/>
      <c r="F3" s="206"/>
      <c r="G3" s="206"/>
      <c r="H3" s="206"/>
      <c r="I3" s="206"/>
      <c r="J3" s="206"/>
      <c r="L3" s="206"/>
      <c r="M3" s="155"/>
      <c r="N3" s="155" t="s">
        <v>6</v>
      </c>
      <c r="O3" s="206"/>
      <c r="P3" s="206"/>
      <c r="Q3" s="207"/>
      <c r="R3" s="206"/>
      <c r="S3" s="208"/>
      <c r="T3" s="209"/>
      <c r="U3" s="207"/>
      <c r="X3" s="155" t="s">
        <v>6</v>
      </c>
    </row>
    <row r="4" spans="1:28" s="212" customFormat="1" ht="21.6" customHeight="1">
      <c r="A4" s="372"/>
      <c r="B4" s="357" t="s">
        <v>104</v>
      </c>
      <c r="C4" s="359" t="s">
        <v>105</v>
      </c>
      <c r="D4" s="360"/>
      <c r="E4" s="361"/>
      <c r="F4" s="365" t="s">
        <v>37</v>
      </c>
      <c r="G4" s="365"/>
      <c r="H4" s="365"/>
      <c r="I4" s="359" t="s">
        <v>14</v>
      </c>
      <c r="J4" s="360"/>
      <c r="K4" s="361"/>
      <c r="L4" s="365" t="s">
        <v>20</v>
      </c>
      <c r="M4" s="365"/>
      <c r="N4" s="365"/>
      <c r="O4" s="359" t="s">
        <v>10</v>
      </c>
      <c r="P4" s="360"/>
      <c r="Q4" s="361"/>
      <c r="R4" s="357" t="s">
        <v>48</v>
      </c>
      <c r="S4" s="359" t="s">
        <v>17</v>
      </c>
      <c r="T4" s="360"/>
      <c r="U4" s="360"/>
      <c r="V4" s="366" t="s">
        <v>16</v>
      </c>
      <c r="W4" s="367"/>
      <c r="X4" s="368"/>
      <c r="Y4" s="210"/>
      <c r="Z4" s="211"/>
      <c r="AA4" s="211"/>
      <c r="AB4" s="211"/>
    </row>
    <row r="5" spans="1:28" s="213" customFormat="1" ht="22.5" customHeight="1">
      <c r="A5" s="373"/>
      <c r="B5" s="358"/>
      <c r="C5" s="362"/>
      <c r="D5" s="363"/>
      <c r="E5" s="364"/>
      <c r="F5" s="365"/>
      <c r="G5" s="365"/>
      <c r="H5" s="365"/>
      <c r="I5" s="362"/>
      <c r="J5" s="363"/>
      <c r="K5" s="364"/>
      <c r="L5" s="365"/>
      <c r="M5" s="365"/>
      <c r="N5" s="365"/>
      <c r="O5" s="362"/>
      <c r="P5" s="363"/>
      <c r="Q5" s="364"/>
      <c r="R5" s="358"/>
      <c r="S5" s="362"/>
      <c r="T5" s="363"/>
      <c r="U5" s="363"/>
      <c r="V5" s="369"/>
      <c r="W5" s="370"/>
      <c r="X5" s="371"/>
      <c r="Y5" s="210"/>
      <c r="Z5" s="211"/>
      <c r="AA5" s="211"/>
      <c r="AB5" s="211"/>
    </row>
    <row r="6" spans="1:28" s="218" customFormat="1" ht="18.75" customHeight="1">
      <c r="A6" s="374"/>
      <c r="B6" s="214" t="s">
        <v>99</v>
      </c>
      <c r="C6" s="214" t="s">
        <v>27</v>
      </c>
      <c r="D6" s="214" t="s">
        <v>99</v>
      </c>
      <c r="E6" s="215" t="s">
        <v>2</v>
      </c>
      <c r="F6" s="214" t="s">
        <v>27</v>
      </c>
      <c r="G6" s="214" t="s">
        <v>99</v>
      </c>
      <c r="H6" s="215" t="s">
        <v>2</v>
      </c>
      <c r="I6" s="214" t="s">
        <v>27</v>
      </c>
      <c r="J6" s="214" t="s">
        <v>99</v>
      </c>
      <c r="K6" s="215" t="s">
        <v>2</v>
      </c>
      <c r="L6" s="214" t="s">
        <v>27</v>
      </c>
      <c r="M6" s="214" t="s">
        <v>99</v>
      </c>
      <c r="N6" s="215" t="s">
        <v>2</v>
      </c>
      <c r="O6" s="214" t="s">
        <v>27</v>
      </c>
      <c r="P6" s="214" t="s">
        <v>99</v>
      </c>
      <c r="Q6" s="215" t="s">
        <v>2</v>
      </c>
      <c r="R6" s="214" t="s">
        <v>99</v>
      </c>
      <c r="S6" s="214" t="s">
        <v>27</v>
      </c>
      <c r="T6" s="214" t="s">
        <v>99</v>
      </c>
      <c r="U6" s="215" t="s">
        <v>2</v>
      </c>
      <c r="V6" s="214" t="s">
        <v>27</v>
      </c>
      <c r="W6" s="214" t="s">
        <v>99</v>
      </c>
      <c r="X6" s="215" t="s">
        <v>2</v>
      </c>
      <c r="Y6" s="216"/>
      <c r="Z6" s="217"/>
      <c r="AA6" s="217"/>
      <c r="AB6" s="217"/>
    </row>
    <row r="7" spans="1:28" s="223" customFormat="1" ht="12.75" customHeight="1">
      <c r="A7" s="219" t="s">
        <v>4</v>
      </c>
      <c r="B7" s="220">
        <v>1</v>
      </c>
      <c r="C7" s="220">
        <v>2</v>
      </c>
      <c r="D7" s="220">
        <v>3</v>
      </c>
      <c r="E7" s="220">
        <v>4</v>
      </c>
      <c r="F7" s="220">
        <v>5</v>
      </c>
      <c r="G7" s="220">
        <v>6</v>
      </c>
      <c r="H7" s="220">
        <v>7</v>
      </c>
      <c r="I7" s="220">
        <v>8</v>
      </c>
      <c r="J7" s="220">
        <v>9</v>
      </c>
      <c r="K7" s="220">
        <v>10</v>
      </c>
      <c r="L7" s="220">
        <v>11</v>
      </c>
      <c r="M7" s="220">
        <v>12</v>
      </c>
      <c r="N7" s="220">
        <v>13</v>
      </c>
      <c r="O7" s="220">
        <v>14</v>
      </c>
      <c r="P7" s="220">
        <v>15</v>
      </c>
      <c r="Q7" s="220">
        <v>16</v>
      </c>
      <c r="R7" s="220">
        <v>17</v>
      </c>
      <c r="S7" s="220">
        <v>18</v>
      </c>
      <c r="T7" s="220">
        <v>19</v>
      </c>
      <c r="U7" s="220">
        <v>20</v>
      </c>
      <c r="V7" s="220">
        <v>21</v>
      </c>
      <c r="W7" s="220">
        <v>22</v>
      </c>
      <c r="X7" s="220">
        <v>23</v>
      </c>
      <c r="Y7" s="221"/>
      <c r="Z7" s="222"/>
      <c r="AA7" s="222"/>
      <c r="AB7" s="222"/>
    </row>
    <row r="8" spans="1:28" s="230" customFormat="1" ht="28.5">
      <c r="A8" s="224" t="s">
        <v>76</v>
      </c>
      <c r="B8" s="225">
        <f>SUM(B9:B28)</f>
        <v>7503</v>
      </c>
      <c r="C8" s="225">
        <f t="shared" ref="C8:D8" si="0">SUM(C9:C28)</f>
        <v>12337</v>
      </c>
      <c r="D8" s="225">
        <f t="shared" si="0"/>
        <v>7155</v>
      </c>
      <c r="E8" s="226">
        <f t="shared" ref="E8:E28" si="1">IF(C8=0,"",ROUND(D8/C8*100,1))</f>
        <v>58</v>
      </c>
      <c r="F8" s="225">
        <f t="shared" ref="F8" si="2">SUM(F9:F28)</f>
        <v>2332</v>
      </c>
      <c r="G8" s="225">
        <f t="shared" ref="G8" si="3">SUM(G9:G28)</f>
        <v>949</v>
      </c>
      <c r="H8" s="226">
        <f t="shared" ref="H8:H28" si="4">IF(F8=0,"",ROUND(G8/F8*100,1))</f>
        <v>40.700000000000003</v>
      </c>
      <c r="I8" s="225">
        <f t="shared" ref="I8" si="5">SUM(I9:I28)</f>
        <v>588</v>
      </c>
      <c r="J8" s="225">
        <f t="shared" ref="J8" si="6">SUM(J9:J28)</f>
        <v>230</v>
      </c>
      <c r="K8" s="226">
        <f t="shared" ref="K8:K28" si="7">IF(I8=0,"",ROUND(J8/I8*100,1))</f>
        <v>39.1</v>
      </c>
      <c r="L8" s="225">
        <f t="shared" ref="L8" si="8">SUM(L9:L28)</f>
        <v>199</v>
      </c>
      <c r="M8" s="225">
        <f t="shared" ref="M8" si="9">SUM(M9:M28)</f>
        <v>51</v>
      </c>
      <c r="N8" s="226">
        <f t="shared" ref="N8:N28" si="10">IF(L8=0,"",ROUND(M8/L8*100,1))</f>
        <v>25.6</v>
      </c>
      <c r="O8" s="225">
        <f t="shared" ref="O8" si="11">SUM(O9:O28)</f>
        <v>9451</v>
      </c>
      <c r="P8" s="225">
        <f t="shared" ref="P8" si="12">SUM(P9:P28)</f>
        <v>4245</v>
      </c>
      <c r="Q8" s="226">
        <f t="shared" ref="Q8:Q28" si="13">IF(O8=0,"",ROUND(P8/O8*100,1))</f>
        <v>44.9</v>
      </c>
      <c r="R8" s="225">
        <f t="shared" ref="R8" si="14">SUM(R9:R28)</f>
        <v>5326</v>
      </c>
      <c r="S8" s="227">
        <f t="shared" ref="S8" si="15">SUM(S9:S28)</f>
        <v>7143</v>
      </c>
      <c r="T8" s="227">
        <f t="shared" ref="T8" si="16">SUM(T9:T28)</f>
        <v>5194</v>
      </c>
      <c r="U8" s="226">
        <f t="shared" ref="U8:U28" si="17">IF(S8=0,"",ROUND(T8/S8*100,1))</f>
        <v>72.7</v>
      </c>
      <c r="V8" s="225">
        <f t="shared" ref="V8" si="18">SUM(V9:V28)</f>
        <v>5789</v>
      </c>
      <c r="W8" s="225">
        <f t="shared" ref="W8" si="19">SUM(W9:W28)</f>
        <v>4159</v>
      </c>
      <c r="X8" s="226">
        <f t="shared" ref="X8:X28" si="20">IF(V8=0,"",ROUND(W8/V8*100,1))</f>
        <v>71.8</v>
      </c>
      <c r="Y8" s="228"/>
      <c r="Z8" s="229"/>
      <c r="AA8" s="229"/>
      <c r="AB8" s="229"/>
    </row>
    <row r="9" spans="1:28" s="235" customFormat="1">
      <c r="A9" s="78" t="s">
        <v>77</v>
      </c>
      <c r="B9" s="231">
        <v>173</v>
      </c>
      <c r="C9" s="231">
        <v>283</v>
      </c>
      <c r="D9" s="231">
        <v>170</v>
      </c>
      <c r="E9" s="232">
        <f t="shared" si="1"/>
        <v>60.1</v>
      </c>
      <c r="F9" s="231">
        <v>48</v>
      </c>
      <c r="G9" s="231">
        <v>15</v>
      </c>
      <c r="H9" s="232">
        <f t="shared" si="4"/>
        <v>31.3</v>
      </c>
      <c r="I9" s="231">
        <v>5</v>
      </c>
      <c r="J9" s="231">
        <v>2</v>
      </c>
      <c r="K9" s="232">
        <f t="shared" si="7"/>
        <v>40</v>
      </c>
      <c r="L9" s="231">
        <v>18</v>
      </c>
      <c r="M9" s="231">
        <v>0</v>
      </c>
      <c r="N9" s="232">
        <f t="shared" si="10"/>
        <v>0</v>
      </c>
      <c r="O9" s="231">
        <v>271</v>
      </c>
      <c r="P9" s="231">
        <v>101</v>
      </c>
      <c r="Q9" s="232">
        <f t="shared" si="13"/>
        <v>37.299999999999997</v>
      </c>
      <c r="R9" s="231">
        <v>120</v>
      </c>
      <c r="S9" s="231">
        <v>169</v>
      </c>
      <c r="T9" s="231">
        <v>120</v>
      </c>
      <c r="U9" s="232">
        <f t="shared" si="17"/>
        <v>71</v>
      </c>
      <c r="V9" s="231">
        <v>147</v>
      </c>
      <c r="W9" s="231">
        <v>97</v>
      </c>
      <c r="X9" s="232">
        <f t="shared" si="20"/>
        <v>66</v>
      </c>
      <c r="Y9" s="233"/>
      <c r="Z9" s="234"/>
      <c r="AA9" s="234"/>
      <c r="AB9" s="234"/>
    </row>
    <row r="10" spans="1:28" s="235" customFormat="1">
      <c r="A10" s="78" t="s">
        <v>78</v>
      </c>
      <c r="B10" s="231">
        <v>169</v>
      </c>
      <c r="C10" s="231">
        <v>223</v>
      </c>
      <c r="D10" s="231">
        <v>161</v>
      </c>
      <c r="E10" s="232">
        <f t="shared" si="1"/>
        <v>72.2</v>
      </c>
      <c r="F10" s="231">
        <v>52</v>
      </c>
      <c r="G10" s="231">
        <v>21</v>
      </c>
      <c r="H10" s="232">
        <f t="shared" si="4"/>
        <v>40.4</v>
      </c>
      <c r="I10" s="231">
        <v>26</v>
      </c>
      <c r="J10" s="231">
        <v>18</v>
      </c>
      <c r="K10" s="232">
        <f t="shared" si="7"/>
        <v>69.2</v>
      </c>
      <c r="L10" s="231">
        <v>3</v>
      </c>
      <c r="M10" s="231">
        <v>2</v>
      </c>
      <c r="N10" s="232">
        <f t="shared" si="10"/>
        <v>66.7</v>
      </c>
      <c r="O10" s="231">
        <v>206</v>
      </c>
      <c r="P10" s="231">
        <v>131</v>
      </c>
      <c r="Q10" s="232">
        <f t="shared" si="13"/>
        <v>63.6</v>
      </c>
      <c r="R10" s="231">
        <v>118</v>
      </c>
      <c r="S10" s="231">
        <v>119</v>
      </c>
      <c r="T10" s="231">
        <v>117</v>
      </c>
      <c r="U10" s="232">
        <f t="shared" si="17"/>
        <v>98.3</v>
      </c>
      <c r="V10" s="231">
        <v>102</v>
      </c>
      <c r="W10" s="231">
        <v>95</v>
      </c>
      <c r="X10" s="232">
        <f t="shared" si="20"/>
        <v>93.1</v>
      </c>
      <c r="Y10" s="233"/>
      <c r="Z10" s="234"/>
      <c r="AA10" s="234"/>
      <c r="AB10" s="234"/>
    </row>
    <row r="11" spans="1:28" s="235" customFormat="1">
      <c r="A11" s="78" t="s">
        <v>79</v>
      </c>
      <c r="B11" s="231">
        <v>203</v>
      </c>
      <c r="C11" s="231">
        <v>298</v>
      </c>
      <c r="D11" s="231">
        <v>197</v>
      </c>
      <c r="E11" s="232">
        <f t="shared" si="1"/>
        <v>66.099999999999994</v>
      </c>
      <c r="F11" s="231">
        <v>71</v>
      </c>
      <c r="G11" s="231">
        <v>30</v>
      </c>
      <c r="H11" s="232">
        <f t="shared" si="4"/>
        <v>42.3</v>
      </c>
      <c r="I11" s="231">
        <v>29</v>
      </c>
      <c r="J11" s="231">
        <v>25</v>
      </c>
      <c r="K11" s="232">
        <f t="shared" si="7"/>
        <v>86.2</v>
      </c>
      <c r="L11" s="231">
        <v>0</v>
      </c>
      <c r="M11" s="231">
        <v>0</v>
      </c>
      <c r="N11" s="232" t="str">
        <f t="shared" si="10"/>
        <v/>
      </c>
      <c r="O11" s="231">
        <v>277</v>
      </c>
      <c r="P11" s="231">
        <v>182</v>
      </c>
      <c r="Q11" s="232">
        <f t="shared" si="13"/>
        <v>65.7</v>
      </c>
      <c r="R11" s="231">
        <v>148</v>
      </c>
      <c r="S11" s="231">
        <v>170</v>
      </c>
      <c r="T11" s="231">
        <v>148</v>
      </c>
      <c r="U11" s="232">
        <f t="shared" si="17"/>
        <v>87.1</v>
      </c>
      <c r="V11" s="231">
        <v>143</v>
      </c>
      <c r="W11" s="231">
        <v>113</v>
      </c>
      <c r="X11" s="232">
        <f t="shared" si="20"/>
        <v>79</v>
      </c>
      <c r="Y11" s="233"/>
      <c r="Z11" s="234"/>
      <c r="AA11" s="234"/>
      <c r="AB11" s="234"/>
    </row>
    <row r="12" spans="1:28" s="235" customFormat="1">
      <c r="A12" s="78" t="s">
        <v>80</v>
      </c>
      <c r="B12" s="231">
        <v>147</v>
      </c>
      <c r="C12" s="231">
        <v>214</v>
      </c>
      <c r="D12" s="231">
        <v>144</v>
      </c>
      <c r="E12" s="232">
        <f t="shared" si="1"/>
        <v>67.3</v>
      </c>
      <c r="F12" s="231">
        <v>63</v>
      </c>
      <c r="G12" s="231">
        <v>18</v>
      </c>
      <c r="H12" s="232">
        <f t="shared" si="4"/>
        <v>28.6</v>
      </c>
      <c r="I12" s="231">
        <v>14</v>
      </c>
      <c r="J12" s="231">
        <v>5</v>
      </c>
      <c r="K12" s="232">
        <f t="shared" si="7"/>
        <v>35.700000000000003</v>
      </c>
      <c r="L12" s="231">
        <v>0</v>
      </c>
      <c r="M12" s="231">
        <v>0</v>
      </c>
      <c r="N12" s="232" t="str">
        <f t="shared" si="10"/>
        <v/>
      </c>
      <c r="O12" s="231">
        <v>178</v>
      </c>
      <c r="P12" s="231">
        <v>108</v>
      </c>
      <c r="Q12" s="232">
        <f t="shared" si="13"/>
        <v>60.7</v>
      </c>
      <c r="R12" s="231">
        <v>108</v>
      </c>
      <c r="S12" s="231">
        <v>126</v>
      </c>
      <c r="T12" s="231">
        <v>108</v>
      </c>
      <c r="U12" s="232">
        <f t="shared" si="17"/>
        <v>85.7</v>
      </c>
      <c r="V12" s="231">
        <v>92</v>
      </c>
      <c r="W12" s="231">
        <v>73</v>
      </c>
      <c r="X12" s="232">
        <f t="shared" si="20"/>
        <v>79.3</v>
      </c>
      <c r="Y12" s="233"/>
      <c r="Z12" s="234"/>
      <c r="AA12" s="234"/>
      <c r="AB12" s="234"/>
    </row>
    <row r="13" spans="1:28" s="235" customFormat="1">
      <c r="A13" s="78" t="s">
        <v>81</v>
      </c>
      <c r="B13" s="231">
        <v>253</v>
      </c>
      <c r="C13" s="231">
        <v>319</v>
      </c>
      <c r="D13" s="231">
        <v>246</v>
      </c>
      <c r="E13" s="232">
        <f t="shared" si="1"/>
        <v>77.099999999999994</v>
      </c>
      <c r="F13" s="231">
        <v>63</v>
      </c>
      <c r="G13" s="231">
        <v>17</v>
      </c>
      <c r="H13" s="232">
        <f t="shared" si="4"/>
        <v>27</v>
      </c>
      <c r="I13" s="231">
        <v>57</v>
      </c>
      <c r="J13" s="231">
        <v>23</v>
      </c>
      <c r="K13" s="232">
        <f t="shared" si="7"/>
        <v>40.4</v>
      </c>
      <c r="L13" s="231">
        <v>13</v>
      </c>
      <c r="M13" s="231">
        <v>0</v>
      </c>
      <c r="N13" s="232">
        <f t="shared" si="10"/>
        <v>0</v>
      </c>
      <c r="O13" s="231">
        <v>311</v>
      </c>
      <c r="P13" s="231">
        <v>196</v>
      </c>
      <c r="Q13" s="232">
        <f t="shared" si="13"/>
        <v>63</v>
      </c>
      <c r="R13" s="231">
        <v>207</v>
      </c>
      <c r="S13" s="231">
        <v>203</v>
      </c>
      <c r="T13" s="231">
        <v>202</v>
      </c>
      <c r="U13" s="232">
        <f t="shared" si="17"/>
        <v>99.5</v>
      </c>
      <c r="V13" s="231">
        <v>175</v>
      </c>
      <c r="W13" s="231">
        <v>171</v>
      </c>
      <c r="X13" s="232">
        <f t="shared" si="20"/>
        <v>97.7</v>
      </c>
      <c r="Y13" s="233"/>
      <c r="Z13" s="234"/>
      <c r="AA13" s="234"/>
      <c r="AB13" s="234"/>
    </row>
    <row r="14" spans="1:28" s="235" customFormat="1">
      <c r="A14" s="78" t="s">
        <v>82</v>
      </c>
      <c r="B14" s="231">
        <v>129</v>
      </c>
      <c r="C14" s="231">
        <v>258</v>
      </c>
      <c r="D14" s="231">
        <v>125</v>
      </c>
      <c r="E14" s="232">
        <f t="shared" si="1"/>
        <v>48.4</v>
      </c>
      <c r="F14" s="231">
        <v>78</v>
      </c>
      <c r="G14" s="231">
        <v>16</v>
      </c>
      <c r="H14" s="232">
        <f t="shared" si="4"/>
        <v>20.5</v>
      </c>
      <c r="I14" s="231">
        <v>18</v>
      </c>
      <c r="J14" s="231">
        <v>3</v>
      </c>
      <c r="K14" s="232">
        <f t="shared" si="7"/>
        <v>16.7</v>
      </c>
      <c r="L14" s="231">
        <v>24</v>
      </c>
      <c r="M14" s="231">
        <v>6</v>
      </c>
      <c r="N14" s="232">
        <f t="shared" si="10"/>
        <v>25</v>
      </c>
      <c r="O14" s="231">
        <v>210</v>
      </c>
      <c r="P14" s="231">
        <v>78</v>
      </c>
      <c r="Q14" s="232">
        <f t="shared" si="13"/>
        <v>37.1</v>
      </c>
      <c r="R14" s="231">
        <v>69</v>
      </c>
      <c r="S14" s="231">
        <v>146</v>
      </c>
      <c r="T14" s="231">
        <v>67</v>
      </c>
      <c r="U14" s="232">
        <f t="shared" si="17"/>
        <v>45.9</v>
      </c>
      <c r="V14" s="231">
        <v>111</v>
      </c>
      <c r="W14" s="231">
        <v>48</v>
      </c>
      <c r="X14" s="232">
        <f t="shared" si="20"/>
        <v>43.2</v>
      </c>
      <c r="Y14" s="233"/>
      <c r="Z14" s="234"/>
      <c r="AA14" s="234"/>
      <c r="AB14" s="234"/>
    </row>
    <row r="15" spans="1:28" s="235" customFormat="1">
      <c r="A15" s="78" t="s">
        <v>83</v>
      </c>
      <c r="B15" s="231">
        <v>670</v>
      </c>
      <c r="C15" s="231">
        <v>1154</v>
      </c>
      <c r="D15" s="231">
        <v>663</v>
      </c>
      <c r="E15" s="232">
        <f t="shared" si="1"/>
        <v>57.5</v>
      </c>
      <c r="F15" s="231">
        <v>212</v>
      </c>
      <c r="G15" s="231">
        <v>41</v>
      </c>
      <c r="H15" s="232">
        <f t="shared" si="4"/>
        <v>19.3</v>
      </c>
      <c r="I15" s="231">
        <v>57</v>
      </c>
      <c r="J15" s="231">
        <v>15</v>
      </c>
      <c r="K15" s="232">
        <f t="shared" si="7"/>
        <v>26.3</v>
      </c>
      <c r="L15" s="231">
        <v>3</v>
      </c>
      <c r="M15" s="231">
        <v>0</v>
      </c>
      <c r="N15" s="232">
        <f t="shared" si="10"/>
        <v>0</v>
      </c>
      <c r="O15" s="231">
        <v>782</v>
      </c>
      <c r="P15" s="231">
        <v>252</v>
      </c>
      <c r="Q15" s="232">
        <f t="shared" si="13"/>
        <v>32.200000000000003</v>
      </c>
      <c r="R15" s="231">
        <v>566</v>
      </c>
      <c r="S15" s="231">
        <v>795</v>
      </c>
      <c r="T15" s="231">
        <v>560</v>
      </c>
      <c r="U15" s="232">
        <f t="shared" si="17"/>
        <v>70.400000000000006</v>
      </c>
      <c r="V15" s="231">
        <v>581</v>
      </c>
      <c r="W15" s="231">
        <v>396</v>
      </c>
      <c r="X15" s="232">
        <f t="shared" si="20"/>
        <v>68.2</v>
      </c>
      <c r="Y15" s="233"/>
      <c r="Z15" s="234"/>
      <c r="AA15" s="234"/>
      <c r="AB15" s="234"/>
    </row>
    <row r="16" spans="1:28" s="235" customFormat="1">
      <c r="A16" s="78" t="s">
        <v>84</v>
      </c>
      <c r="B16" s="231">
        <v>242</v>
      </c>
      <c r="C16" s="231">
        <v>397</v>
      </c>
      <c r="D16" s="231">
        <v>231</v>
      </c>
      <c r="E16" s="232">
        <f t="shared" si="1"/>
        <v>58.2</v>
      </c>
      <c r="F16" s="231">
        <v>93</v>
      </c>
      <c r="G16" s="231">
        <v>42</v>
      </c>
      <c r="H16" s="232">
        <f t="shared" si="4"/>
        <v>45.2</v>
      </c>
      <c r="I16" s="231">
        <v>18</v>
      </c>
      <c r="J16" s="231">
        <v>15</v>
      </c>
      <c r="K16" s="232">
        <f t="shared" si="7"/>
        <v>83.3</v>
      </c>
      <c r="L16" s="231">
        <v>0</v>
      </c>
      <c r="M16" s="231">
        <v>0</v>
      </c>
      <c r="N16" s="232" t="str">
        <f t="shared" si="10"/>
        <v/>
      </c>
      <c r="O16" s="231">
        <v>331</v>
      </c>
      <c r="P16" s="231">
        <v>120</v>
      </c>
      <c r="Q16" s="232">
        <f t="shared" si="13"/>
        <v>36.299999999999997</v>
      </c>
      <c r="R16" s="231">
        <v>187</v>
      </c>
      <c r="S16" s="231">
        <v>221</v>
      </c>
      <c r="T16" s="231">
        <v>179</v>
      </c>
      <c r="U16" s="232">
        <f t="shared" si="17"/>
        <v>81</v>
      </c>
      <c r="V16" s="231">
        <v>189</v>
      </c>
      <c r="W16" s="231">
        <v>141</v>
      </c>
      <c r="X16" s="232">
        <f t="shared" si="20"/>
        <v>74.599999999999994</v>
      </c>
      <c r="Y16" s="233"/>
      <c r="Z16" s="234"/>
      <c r="AA16" s="234"/>
      <c r="AB16" s="234"/>
    </row>
    <row r="17" spans="1:28" s="235" customFormat="1">
      <c r="A17" s="78" t="s">
        <v>85</v>
      </c>
      <c r="B17" s="231">
        <v>13</v>
      </c>
      <c r="C17" s="231">
        <v>9</v>
      </c>
      <c r="D17" s="231">
        <v>12</v>
      </c>
      <c r="E17" s="232">
        <f t="shared" si="1"/>
        <v>133.30000000000001</v>
      </c>
      <c r="F17" s="231">
        <v>7</v>
      </c>
      <c r="G17" s="231">
        <v>4</v>
      </c>
      <c r="H17" s="232">
        <f t="shared" si="4"/>
        <v>57.1</v>
      </c>
      <c r="I17" s="231">
        <v>1</v>
      </c>
      <c r="J17" s="231">
        <v>1</v>
      </c>
      <c r="K17" s="232">
        <f t="shared" si="7"/>
        <v>100</v>
      </c>
      <c r="L17" s="231">
        <v>0</v>
      </c>
      <c r="M17" s="231">
        <v>1</v>
      </c>
      <c r="N17" s="232" t="str">
        <f t="shared" si="10"/>
        <v/>
      </c>
      <c r="O17" s="231">
        <v>8</v>
      </c>
      <c r="P17" s="231">
        <v>12</v>
      </c>
      <c r="Q17" s="232">
        <f t="shared" si="13"/>
        <v>150</v>
      </c>
      <c r="R17" s="231">
        <v>11</v>
      </c>
      <c r="S17" s="231">
        <v>3</v>
      </c>
      <c r="T17" s="231">
        <v>10</v>
      </c>
      <c r="U17" s="232">
        <f t="shared" si="17"/>
        <v>333.3</v>
      </c>
      <c r="V17" s="231">
        <v>3</v>
      </c>
      <c r="W17" s="231">
        <v>9</v>
      </c>
      <c r="X17" s="232">
        <f t="shared" si="20"/>
        <v>300</v>
      </c>
      <c r="Y17" s="233"/>
      <c r="Z17" s="234"/>
      <c r="AA17" s="234"/>
      <c r="AB17" s="234"/>
    </row>
    <row r="18" spans="1:28" s="235" customFormat="1">
      <c r="A18" s="78" t="s">
        <v>86</v>
      </c>
      <c r="B18" s="231">
        <v>110</v>
      </c>
      <c r="C18" s="231">
        <v>178</v>
      </c>
      <c r="D18" s="231">
        <v>110</v>
      </c>
      <c r="E18" s="232">
        <f t="shared" si="1"/>
        <v>61.8</v>
      </c>
      <c r="F18" s="231">
        <v>59</v>
      </c>
      <c r="G18" s="231">
        <v>54</v>
      </c>
      <c r="H18" s="232">
        <f t="shared" si="4"/>
        <v>91.5</v>
      </c>
      <c r="I18" s="231">
        <v>23</v>
      </c>
      <c r="J18" s="231">
        <v>6</v>
      </c>
      <c r="K18" s="232">
        <f t="shared" si="7"/>
        <v>26.1</v>
      </c>
      <c r="L18" s="231">
        <v>0</v>
      </c>
      <c r="M18" s="231">
        <v>6</v>
      </c>
      <c r="N18" s="232" t="str">
        <f t="shared" si="10"/>
        <v/>
      </c>
      <c r="O18" s="231">
        <v>145</v>
      </c>
      <c r="P18" s="231">
        <v>68</v>
      </c>
      <c r="Q18" s="232">
        <f t="shared" si="13"/>
        <v>46.9</v>
      </c>
      <c r="R18" s="231">
        <v>65</v>
      </c>
      <c r="S18" s="231">
        <v>106</v>
      </c>
      <c r="T18" s="231">
        <v>65</v>
      </c>
      <c r="U18" s="232">
        <f t="shared" si="17"/>
        <v>61.3</v>
      </c>
      <c r="V18" s="231">
        <v>89</v>
      </c>
      <c r="W18" s="231">
        <v>47</v>
      </c>
      <c r="X18" s="232">
        <f t="shared" si="20"/>
        <v>52.8</v>
      </c>
      <c r="Y18" s="233"/>
      <c r="Z18" s="234"/>
      <c r="AA18" s="234"/>
      <c r="AB18" s="234"/>
    </row>
    <row r="19" spans="1:28" s="235" customFormat="1">
      <c r="A19" s="78" t="s">
        <v>87</v>
      </c>
      <c r="B19" s="231">
        <v>354</v>
      </c>
      <c r="C19" s="231">
        <v>442</v>
      </c>
      <c r="D19" s="231">
        <v>349</v>
      </c>
      <c r="E19" s="232">
        <f t="shared" si="1"/>
        <v>79</v>
      </c>
      <c r="F19" s="231">
        <v>67</v>
      </c>
      <c r="G19" s="231">
        <v>15</v>
      </c>
      <c r="H19" s="232">
        <f t="shared" si="4"/>
        <v>22.4</v>
      </c>
      <c r="I19" s="231">
        <v>20</v>
      </c>
      <c r="J19" s="231">
        <v>21</v>
      </c>
      <c r="K19" s="232">
        <f t="shared" si="7"/>
        <v>105</v>
      </c>
      <c r="L19" s="231">
        <v>9</v>
      </c>
      <c r="M19" s="231">
        <v>0</v>
      </c>
      <c r="N19" s="232">
        <f t="shared" si="10"/>
        <v>0</v>
      </c>
      <c r="O19" s="231">
        <v>311</v>
      </c>
      <c r="P19" s="231">
        <v>166</v>
      </c>
      <c r="Q19" s="232">
        <f t="shared" si="13"/>
        <v>53.4</v>
      </c>
      <c r="R19" s="231">
        <v>282</v>
      </c>
      <c r="S19" s="231">
        <v>269</v>
      </c>
      <c r="T19" s="231">
        <v>279</v>
      </c>
      <c r="U19" s="232">
        <f t="shared" si="17"/>
        <v>103.7</v>
      </c>
      <c r="V19" s="231">
        <v>186</v>
      </c>
      <c r="W19" s="231">
        <v>219</v>
      </c>
      <c r="X19" s="232">
        <f t="shared" si="20"/>
        <v>117.7</v>
      </c>
      <c r="Y19" s="233"/>
      <c r="Z19" s="234"/>
      <c r="AA19" s="234"/>
      <c r="AB19" s="234"/>
    </row>
    <row r="20" spans="1:28" s="235" customFormat="1">
      <c r="A20" s="78" t="s">
        <v>88</v>
      </c>
      <c r="B20" s="231">
        <v>605</v>
      </c>
      <c r="C20" s="231">
        <v>811</v>
      </c>
      <c r="D20" s="231">
        <v>565</v>
      </c>
      <c r="E20" s="232">
        <f t="shared" si="1"/>
        <v>69.7</v>
      </c>
      <c r="F20" s="231">
        <v>135</v>
      </c>
      <c r="G20" s="231">
        <v>41</v>
      </c>
      <c r="H20" s="232">
        <f t="shared" si="4"/>
        <v>30.4</v>
      </c>
      <c r="I20" s="231">
        <v>53</v>
      </c>
      <c r="J20" s="231">
        <v>10</v>
      </c>
      <c r="K20" s="232">
        <f t="shared" si="7"/>
        <v>18.899999999999999</v>
      </c>
      <c r="L20" s="231">
        <v>37</v>
      </c>
      <c r="M20" s="231">
        <v>8</v>
      </c>
      <c r="N20" s="232">
        <f t="shared" si="10"/>
        <v>21.6</v>
      </c>
      <c r="O20" s="231">
        <v>645</v>
      </c>
      <c r="P20" s="231">
        <v>349</v>
      </c>
      <c r="Q20" s="232">
        <f t="shared" si="13"/>
        <v>54.1</v>
      </c>
      <c r="R20" s="231">
        <v>473</v>
      </c>
      <c r="S20" s="231">
        <v>552</v>
      </c>
      <c r="T20" s="231">
        <v>449</v>
      </c>
      <c r="U20" s="232">
        <f t="shared" si="17"/>
        <v>81.3</v>
      </c>
      <c r="V20" s="231">
        <v>452</v>
      </c>
      <c r="W20" s="231">
        <v>344</v>
      </c>
      <c r="X20" s="232">
        <f t="shared" si="20"/>
        <v>76.099999999999994</v>
      </c>
      <c r="Y20" s="233"/>
      <c r="Z20" s="234"/>
      <c r="AA20" s="234"/>
      <c r="AB20" s="234"/>
    </row>
    <row r="21" spans="1:28" s="235" customFormat="1">
      <c r="A21" s="78" t="s">
        <v>89</v>
      </c>
      <c r="B21" s="231">
        <v>190</v>
      </c>
      <c r="C21" s="231">
        <v>268</v>
      </c>
      <c r="D21" s="231">
        <v>179</v>
      </c>
      <c r="E21" s="236">
        <f t="shared" si="1"/>
        <v>66.8</v>
      </c>
      <c r="F21" s="231">
        <v>64</v>
      </c>
      <c r="G21" s="231">
        <v>60</v>
      </c>
      <c r="H21" s="236">
        <f t="shared" si="4"/>
        <v>93.8</v>
      </c>
      <c r="I21" s="231">
        <v>1</v>
      </c>
      <c r="J21" s="231">
        <v>3</v>
      </c>
      <c r="K21" s="236">
        <f t="shared" si="7"/>
        <v>300</v>
      </c>
      <c r="L21" s="231">
        <v>3</v>
      </c>
      <c r="M21" s="231">
        <v>3</v>
      </c>
      <c r="N21" s="236">
        <f t="shared" si="10"/>
        <v>100</v>
      </c>
      <c r="O21" s="231">
        <v>265</v>
      </c>
      <c r="P21" s="231">
        <v>154</v>
      </c>
      <c r="Q21" s="236">
        <f t="shared" si="13"/>
        <v>58.1</v>
      </c>
      <c r="R21" s="231">
        <v>147</v>
      </c>
      <c r="S21" s="231">
        <v>153</v>
      </c>
      <c r="T21" s="231">
        <v>139</v>
      </c>
      <c r="U21" s="236">
        <f t="shared" si="17"/>
        <v>90.8</v>
      </c>
      <c r="V21" s="231">
        <v>122</v>
      </c>
      <c r="W21" s="231">
        <v>101</v>
      </c>
      <c r="X21" s="236">
        <f t="shared" si="20"/>
        <v>82.8</v>
      </c>
      <c r="Y21" s="237"/>
      <c r="Z21" s="237"/>
      <c r="AA21" s="237"/>
      <c r="AB21" s="237"/>
    </row>
    <row r="22" spans="1:28" s="235" customFormat="1">
      <c r="A22" s="78" t="s">
        <v>90</v>
      </c>
      <c r="B22" s="231">
        <v>150</v>
      </c>
      <c r="C22" s="231">
        <v>266</v>
      </c>
      <c r="D22" s="231">
        <v>146</v>
      </c>
      <c r="E22" s="232">
        <f t="shared" si="1"/>
        <v>54.9</v>
      </c>
      <c r="F22" s="231">
        <v>54</v>
      </c>
      <c r="G22" s="231">
        <v>53</v>
      </c>
      <c r="H22" s="232">
        <f t="shared" si="4"/>
        <v>98.1</v>
      </c>
      <c r="I22" s="231">
        <v>14</v>
      </c>
      <c r="J22" s="231">
        <v>2</v>
      </c>
      <c r="K22" s="232">
        <f t="shared" si="7"/>
        <v>14.3</v>
      </c>
      <c r="L22" s="231">
        <v>6</v>
      </c>
      <c r="M22" s="231">
        <v>0</v>
      </c>
      <c r="N22" s="232">
        <f t="shared" si="10"/>
        <v>0</v>
      </c>
      <c r="O22" s="231">
        <v>196</v>
      </c>
      <c r="P22" s="231">
        <v>79</v>
      </c>
      <c r="Q22" s="232">
        <f t="shared" si="13"/>
        <v>40.299999999999997</v>
      </c>
      <c r="R22" s="231">
        <v>91</v>
      </c>
      <c r="S22" s="231">
        <v>157</v>
      </c>
      <c r="T22" s="231">
        <v>91</v>
      </c>
      <c r="U22" s="232">
        <f t="shared" si="17"/>
        <v>58</v>
      </c>
      <c r="V22" s="231">
        <v>125</v>
      </c>
      <c r="W22" s="231">
        <v>72</v>
      </c>
      <c r="X22" s="232">
        <f t="shared" si="20"/>
        <v>57.6</v>
      </c>
      <c r="Y22" s="233"/>
      <c r="Z22" s="234"/>
      <c r="AA22" s="234"/>
      <c r="AB22" s="234"/>
    </row>
    <row r="23" spans="1:28" s="235" customFormat="1">
      <c r="A23" s="78" t="s">
        <v>91</v>
      </c>
      <c r="B23" s="231">
        <v>268</v>
      </c>
      <c r="C23" s="231">
        <v>401</v>
      </c>
      <c r="D23" s="231">
        <v>266</v>
      </c>
      <c r="E23" s="232">
        <f t="shared" si="1"/>
        <v>66.3</v>
      </c>
      <c r="F23" s="231">
        <v>139</v>
      </c>
      <c r="G23" s="231">
        <v>143</v>
      </c>
      <c r="H23" s="232">
        <f t="shared" si="4"/>
        <v>102.9</v>
      </c>
      <c r="I23" s="231">
        <v>27</v>
      </c>
      <c r="J23" s="231">
        <v>9</v>
      </c>
      <c r="K23" s="232">
        <f t="shared" si="7"/>
        <v>33.299999999999997</v>
      </c>
      <c r="L23" s="231">
        <v>3</v>
      </c>
      <c r="M23" s="231">
        <v>1</v>
      </c>
      <c r="N23" s="232">
        <f t="shared" si="10"/>
        <v>33.299999999999997</v>
      </c>
      <c r="O23" s="231">
        <v>332</v>
      </c>
      <c r="P23" s="231">
        <v>144</v>
      </c>
      <c r="Q23" s="232">
        <f t="shared" si="13"/>
        <v>43.4</v>
      </c>
      <c r="R23" s="231">
        <v>167</v>
      </c>
      <c r="S23" s="231">
        <v>181</v>
      </c>
      <c r="T23" s="231">
        <v>166</v>
      </c>
      <c r="U23" s="232">
        <f t="shared" si="17"/>
        <v>91.7</v>
      </c>
      <c r="V23" s="231">
        <v>140</v>
      </c>
      <c r="W23" s="231">
        <v>136</v>
      </c>
      <c r="X23" s="232">
        <f t="shared" si="20"/>
        <v>97.1</v>
      </c>
      <c r="Y23" s="233"/>
      <c r="Z23" s="234"/>
      <c r="AA23" s="234"/>
      <c r="AB23" s="234"/>
    </row>
    <row r="24" spans="1:28" s="235" customFormat="1">
      <c r="A24" s="78" t="s">
        <v>92</v>
      </c>
      <c r="B24" s="231">
        <v>462</v>
      </c>
      <c r="C24" s="231">
        <v>581</v>
      </c>
      <c r="D24" s="231">
        <v>443</v>
      </c>
      <c r="E24" s="232">
        <f t="shared" si="1"/>
        <v>76.2</v>
      </c>
      <c r="F24" s="231">
        <v>126</v>
      </c>
      <c r="G24" s="231">
        <v>35</v>
      </c>
      <c r="H24" s="232">
        <f t="shared" si="4"/>
        <v>27.8</v>
      </c>
      <c r="I24" s="231">
        <v>73</v>
      </c>
      <c r="J24" s="231">
        <v>15</v>
      </c>
      <c r="K24" s="232">
        <f t="shared" si="7"/>
        <v>20.5</v>
      </c>
      <c r="L24" s="231">
        <v>0</v>
      </c>
      <c r="M24" s="231">
        <v>0</v>
      </c>
      <c r="N24" s="232" t="str">
        <f t="shared" si="10"/>
        <v/>
      </c>
      <c r="O24" s="231">
        <v>538</v>
      </c>
      <c r="P24" s="231">
        <v>302</v>
      </c>
      <c r="Q24" s="232">
        <f t="shared" si="13"/>
        <v>56.1</v>
      </c>
      <c r="R24" s="231">
        <v>377</v>
      </c>
      <c r="S24" s="231">
        <v>353</v>
      </c>
      <c r="T24" s="231">
        <v>369</v>
      </c>
      <c r="U24" s="232">
        <f t="shared" si="17"/>
        <v>104.5</v>
      </c>
      <c r="V24" s="231">
        <v>280</v>
      </c>
      <c r="W24" s="231">
        <v>292</v>
      </c>
      <c r="X24" s="232">
        <f t="shared" si="20"/>
        <v>104.3</v>
      </c>
      <c r="Y24" s="233"/>
      <c r="Z24" s="234"/>
      <c r="AA24" s="234"/>
      <c r="AB24" s="234"/>
    </row>
    <row r="25" spans="1:28" s="235" customFormat="1">
      <c r="A25" s="78" t="s">
        <v>93</v>
      </c>
      <c r="B25" s="231">
        <v>340</v>
      </c>
      <c r="C25" s="231">
        <v>605</v>
      </c>
      <c r="D25" s="231">
        <v>334</v>
      </c>
      <c r="E25" s="232">
        <f t="shared" si="1"/>
        <v>55.2</v>
      </c>
      <c r="F25" s="231">
        <v>98</v>
      </c>
      <c r="G25" s="231">
        <v>36</v>
      </c>
      <c r="H25" s="232">
        <f t="shared" si="4"/>
        <v>36.700000000000003</v>
      </c>
      <c r="I25" s="231">
        <v>2</v>
      </c>
      <c r="J25" s="231">
        <v>1</v>
      </c>
      <c r="K25" s="232">
        <f t="shared" si="7"/>
        <v>50</v>
      </c>
      <c r="L25" s="231">
        <v>20</v>
      </c>
      <c r="M25" s="231">
        <v>4</v>
      </c>
      <c r="N25" s="232">
        <f t="shared" si="10"/>
        <v>20</v>
      </c>
      <c r="O25" s="231">
        <v>494</v>
      </c>
      <c r="P25" s="231">
        <v>243</v>
      </c>
      <c r="Q25" s="232">
        <f t="shared" si="13"/>
        <v>49.2</v>
      </c>
      <c r="R25" s="231">
        <v>229</v>
      </c>
      <c r="S25" s="231">
        <v>343</v>
      </c>
      <c r="T25" s="231">
        <v>228</v>
      </c>
      <c r="U25" s="232">
        <f t="shared" si="17"/>
        <v>66.5</v>
      </c>
      <c r="V25" s="231">
        <v>291</v>
      </c>
      <c r="W25" s="231">
        <v>196</v>
      </c>
      <c r="X25" s="232">
        <f t="shared" si="20"/>
        <v>67.400000000000006</v>
      </c>
      <c r="Y25" s="233"/>
      <c r="Z25" s="234"/>
      <c r="AA25" s="234"/>
      <c r="AB25" s="234"/>
    </row>
    <row r="26" spans="1:28" s="235" customFormat="1">
      <c r="A26" s="78" t="s">
        <v>94</v>
      </c>
      <c r="B26" s="231">
        <v>284</v>
      </c>
      <c r="C26" s="231">
        <v>374</v>
      </c>
      <c r="D26" s="231">
        <v>275</v>
      </c>
      <c r="E26" s="232">
        <f t="shared" si="1"/>
        <v>73.5</v>
      </c>
      <c r="F26" s="231">
        <v>166</v>
      </c>
      <c r="G26" s="231">
        <v>43</v>
      </c>
      <c r="H26" s="232">
        <f t="shared" si="4"/>
        <v>25.9</v>
      </c>
      <c r="I26" s="231">
        <v>38</v>
      </c>
      <c r="J26" s="231">
        <v>21</v>
      </c>
      <c r="K26" s="232">
        <f t="shared" si="7"/>
        <v>55.3</v>
      </c>
      <c r="L26" s="231">
        <v>42</v>
      </c>
      <c r="M26" s="231">
        <v>20</v>
      </c>
      <c r="N26" s="232">
        <f t="shared" si="10"/>
        <v>47.6</v>
      </c>
      <c r="O26" s="231">
        <v>368</v>
      </c>
      <c r="P26" s="231">
        <v>240</v>
      </c>
      <c r="Q26" s="232">
        <f t="shared" si="13"/>
        <v>65.2</v>
      </c>
      <c r="R26" s="231">
        <v>222</v>
      </c>
      <c r="S26" s="231">
        <v>174</v>
      </c>
      <c r="T26" s="231">
        <v>216</v>
      </c>
      <c r="U26" s="232">
        <f t="shared" si="17"/>
        <v>124.1</v>
      </c>
      <c r="V26" s="231">
        <v>137</v>
      </c>
      <c r="W26" s="231">
        <v>191</v>
      </c>
      <c r="X26" s="232">
        <f t="shared" si="20"/>
        <v>139.4</v>
      </c>
      <c r="Y26" s="233"/>
      <c r="Z26" s="234"/>
      <c r="AA26" s="234"/>
      <c r="AB26" s="234"/>
    </row>
    <row r="27" spans="1:28" s="235" customFormat="1">
      <c r="A27" s="78" t="s">
        <v>95</v>
      </c>
      <c r="B27" s="231">
        <v>672</v>
      </c>
      <c r="C27" s="231">
        <v>1358</v>
      </c>
      <c r="D27" s="231">
        <v>632</v>
      </c>
      <c r="E27" s="232">
        <f t="shared" si="1"/>
        <v>46.5</v>
      </c>
      <c r="F27" s="231">
        <v>100</v>
      </c>
      <c r="G27" s="231">
        <v>35</v>
      </c>
      <c r="H27" s="232">
        <f t="shared" si="4"/>
        <v>35</v>
      </c>
      <c r="I27" s="231">
        <v>51</v>
      </c>
      <c r="J27" s="231">
        <v>8</v>
      </c>
      <c r="K27" s="232">
        <f t="shared" si="7"/>
        <v>15.7</v>
      </c>
      <c r="L27" s="231">
        <v>4</v>
      </c>
      <c r="M27" s="231">
        <v>0</v>
      </c>
      <c r="N27" s="232">
        <f t="shared" si="10"/>
        <v>0</v>
      </c>
      <c r="O27" s="231">
        <v>1064</v>
      </c>
      <c r="P27" s="231">
        <v>482</v>
      </c>
      <c r="Q27" s="232">
        <f t="shared" si="13"/>
        <v>45.3</v>
      </c>
      <c r="R27" s="231">
        <v>440</v>
      </c>
      <c r="S27" s="231">
        <v>788</v>
      </c>
      <c r="T27" s="231">
        <v>430</v>
      </c>
      <c r="U27" s="232">
        <f t="shared" si="17"/>
        <v>54.6</v>
      </c>
      <c r="V27" s="231">
        <v>642</v>
      </c>
      <c r="W27" s="231">
        <v>341</v>
      </c>
      <c r="X27" s="232">
        <f t="shared" si="20"/>
        <v>53.1</v>
      </c>
      <c r="Y27" s="233"/>
      <c r="Z27" s="234"/>
      <c r="AA27" s="234"/>
      <c r="AB27" s="234"/>
    </row>
    <row r="28" spans="1:28" s="235" customFormat="1">
      <c r="A28" s="78" t="s">
        <v>96</v>
      </c>
      <c r="B28" s="231">
        <v>2069</v>
      </c>
      <c r="C28" s="231">
        <v>3898</v>
      </c>
      <c r="D28" s="231">
        <v>1907</v>
      </c>
      <c r="E28" s="232">
        <f t="shared" si="1"/>
        <v>48.9</v>
      </c>
      <c r="F28" s="231">
        <v>637</v>
      </c>
      <c r="G28" s="231">
        <v>230</v>
      </c>
      <c r="H28" s="232">
        <f t="shared" si="4"/>
        <v>36.1</v>
      </c>
      <c r="I28" s="231">
        <v>61</v>
      </c>
      <c r="J28" s="231">
        <v>27</v>
      </c>
      <c r="K28" s="232">
        <f t="shared" si="7"/>
        <v>44.3</v>
      </c>
      <c r="L28" s="231">
        <v>14</v>
      </c>
      <c r="M28" s="231">
        <v>0</v>
      </c>
      <c r="N28" s="232">
        <f t="shared" si="10"/>
        <v>0</v>
      </c>
      <c r="O28" s="231">
        <v>2519</v>
      </c>
      <c r="P28" s="231">
        <v>838</v>
      </c>
      <c r="Q28" s="232">
        <f t="shared" si="13"/>
        <v>33.299999999999997</v>
      </c>
      <c r="R28" s="231">
        <v>1299</v>
      </c>
      <c r="S28" s="231">
        <v>2115</v>
      </c>
      <c r="T28" s="231">
        <v>1251</v>
      </c>
      <c r="U28" s="232">
        <f t="shared" si="17"/>
        <v>59.1</v>
      </c>
      <c r="V28" s="231">
        <v>1782</v>
      </c>
      <c r="W28" s="231">
        <v>1077</v>
      </c>
      <c r="X28" s="232">
        <f t="shared" si="20"/>
        <v>60.4</v>
      </c>
      <c r="Y28" s="233"/>
      <c r="Z28" s="234"/>
      <c r="AA28" s="234"/>
      <c r="AB28" s="234"/>
    </row>
    <row r="29" spans="1:28" ht="3.6" customHeight="1">
      <c r="C29" s="240"/>
      <c r="T29" s="355"/>
      <c r="U29" s="355"/>
    </row>
    <row r="30" spans="1:28" s="243" customFormat="1" ht="40.5" customHeight="1">
      <c r="A30" s="241"/>
      <c r="B30" s="352" t="s">
        <v>100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</sheetData>
  <mergeCells count="14">
    <mergeCell ref="V4:X5"/>
    <mergeCell ref="A4:A6"/>
    <mergeCell ref="O4:Q5"/>
    <mergeCell ref="R4:R5"/>
    <mergeCell ref="S4:U5"/>
    <mergeCell ref="T29:U29"/>
    <mergeCell ref="B30:N30"/>
    <mergeCell ref="B1:M1"/>
    <mergeCell ref="B2:M2"/>
    <mergeCell ref="B4:B5"/>
    <mergeCell ref="C4:E5"/>
    <mergeCell ref="F4:H5"/>
    <mergeCell ref="I4:K5"/>
    <mergeCell ref="L4:N5"/>
  </mergeCells>
  <phoneticPr fontId="87" type="noConversion"/>
  <printOptions horizontalCentered="1"/>
  <pageMargins left="0.19685039370078741" right="0.19685039370078741" top="0.15748031496062992" bottom="0" header="0.15748031496062992" footer="0.15748031496062992"/>
  <pageSetup paperSize="9" orientation="landscape" r:id="rId1"/>
  <headerFooter alignWithMargins="0"/>
  <colBreaks count="1" manualBreakCount="1">
    <brk id="14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AB30"/>
  <sheetViews>
    <sheetView tabSelected="1" view="pageBreakPreview" topLeftCell="H1" zoomScale="90" zoomScaleNormal="80" zoomScaleSheetLayoutView="90" workbookViewId="0">
      <selection activeCell="V9" sqref="V9:W28"/>
    </sheetView>
  </sheetViews>
  <sheetFormatPr defaultColWidth="9.140625" defaultRowHeight="15.75"/>
  <cols>
    <col min="1" max="1" width="18.28515625" style="239" customWidth="1"/>
    <col min="2" max="2" width="14" style="235" customWidth="1"/>
    <col min="3" max="4" width="10.140625" style="235" customWidth="1"/>
    <col min="5" max="5" width="8.85546875" style="235" customWidth="1"/>
    <col min="6" max="6" width="10" style="235" customWidth="1"/>
    <col min="7" max="7" width="9.42578125" style="235" customWidth="1"/>
    <col min="8" max="8" width="7.85546875" style="235" customWidth="1"/>
    <col min="9" max="9" width="9.140625" style="235" customWidth="1"/>
    <col min="10" max="10" width="8.5703125" style="235" customWidth="1"/>
    <col min="11" max="11" width="8.28515625" style="235" customWidth="1"/>
    <col min="12" max="12" width="10.5703125" style="235" customWidth="1"/>
    <col min="13" max="13" width="9.28515625" style="235" customWidth="1"/>
    <col min="14" max="14" width="7.85546875" style="235" customWidth="1"/>
    <col min="15" max="16" width="12" style="235" customWidth="1"/>
    <col min="17" max="17" width="7.85546875" style="235" customWidth="1"/>
    <col min="18" max="18" width="20.28515625" style="235" customWidth="1"/>
    <col min="19" max="19" width="11.28515625" style="235" customWidth="1"/>
    <col min="20" max="20" width="9.85546875" style="235" customWidth="1"/>
    <col min="21" max="21" width="7.85546875" style="235" customWidth="1"/>
    <col min="22" max="22" width="10.7109375" style="238" customWidth="1"/>
    <col min="23" max="23" width="11.140625" style="238" customWidth="1"/>
    <col min="24" max="24" width="7.85546875" style="238" customWidth="1"/>
    <col min="25" max="16384" width="9.140625" style="238"/>
  </cols>
  <sheetData>
    <row r="1" spans="1:28" s="202" customFormat="1" ht="20.45" customHeight="1">
      <c r="A1" s="199"/>
      <c r="B1" s="356" t="s">
        <v>75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200"/>
      <c r="O1" s="200"/>
      <c r="P1" s="200"/>
      <c r="Q1" s="200"/>
      <c r="R1" s="200"/>
      <c r="S1" s="201"/>
      <c r="T1" s="201"/>
      <c r="U1" s="200"/>
      <c r="X1" s="203" t="s">
        <v>21</v>
      </c>
    </row>
    <row r="2" spans="1:28" s="202" customFormat="1" ht="20.45" customHeight="1">
      <c r="B2" s="356" t="s">
        <v>123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04"/>
      <c r="O2" s="204"/>
      <c r="P2" s="204"/>
      <c r="Q2" s="204"/>
      <c r="R2" s="204"/>
      <c r="S2" s="205"/>
      <c r="T2" s="205"/>
      <c r="U2" s="204"/>
    </row>
    <row r="3" spans="1:28" s="202" customFormat="1" ht="15" customHeight="1">
      <c r="B3" s="206"/>
      <c r="C3" s="206"/>
      <c r="D3" s="206"/>
      <c r="E3" s="206"/>
      <c r="F3" s="206"/>
      <c r="G3" s="206"/>
      <c r="H3" s="206"/>
      <c r="I3" s="206"/>
      <c r="J3" s="206"/>
      <c r="K3" s="155"/>
      <c r="L3" s="155"/>
      <c r="M3" s="155"/>
      <c r="N3" s="155" t="s">
        <v>6</v>
      </c>
      <c r="O3" s="206"/>
      <c r="P3" s="206"/>
      <c r="Q3" s="207"/>
      <c r="R3" s="206"/>
      <c r="S3" s="208"/>
      <c r="T3" s="209"/>
      <c r="U3" s="207"/>
      <c r="X3" s="155" t="s">
        <v>6</v>
      </c>
    </row>
    <row r="4" spans="1:28" s="212" customFormat="1" ht="21.6" customHeight="1">
      <c r="A4" s="372"/>
      <c r="B4" s="357" t="s">
        <v>104</v>
      </c>
      <c r="C4" s="359" t="s">
        <v>105</v>
      </c>
      <c r="D4" s="360"/>
      <c r="E4" s="361"/>
      <c r="F4" s="365" t="s">
        <v>37</v>
      </c>
      <c r="G4" s="365"/>
      <c r="H4" s="365"/>
      <c r="I4" s="359" t="s">
        <v>14</v>
      </c>
      <c r="J4" s="360"/>
      <c r="K4" s="361"/>
      <c r="L4" s="359" t="s">
        <v>20</v>
      </c>
      <c r="M4" s="360"/>
      <c r="N4" s="360"/>
      <c r="O4" s="359" t="s">
        <v>10</v>
      </c>
      <c r="P4" s="360"/>
      <c r="Q4" s="361"/>
      <c r="R4" s="357" t="s">
        <v>48</v>
      </c>
      <c r="S4" s="359" t="s">
        <v>17</v>
      </c>
      <c r="T4" s="360"/>
      <c r="U4" s="360"/>
      <c r="V4" s="366" t="s">
        <v>16</v>
      </c>
      <c r="W4" s="367"/>
      <c r="X4" s="368"/>
      <c r="Y4" s="210"/>
      <c r="Z4" s="211"/>
      <c r="AA4" s="211"/>
      <c r="AB4" s="211"/>
    </row>
    <row r="5" spans="1:28" s="213" customFormat="1" ht="24" customHeight="1">
      <c r="A5" s="373"/>
      <c r="B5" s="358"/>
      <c r="C5" s="362"/>
      <c r="D5" s="363"/>
      <c r="E5" s="364"/>
      <c r="F5" s="365"/>
      <c r="G5" s="365"/>
      <c r="H5" s="365"/>
      <c r="I5" s="362"/>
      <c r="J5" s="363"/>
      <c r="K5" s="364"/>
      <c r="L5" s="362"/>
      <c r="M5" s="363"/>
      <c r="N5" s="363"/>
      <c r="O5" s="362"/>
      <c r="P5" s="363"/>
      <c r="Q5" s="364"/>
      <c r="R5" s="358"/>
      <c r="S5" s="362"/>
      <c r="T5" s="363"/>
      <c r="U5" s="363"/>
      <c r="V5" s="369"/>
      <c r="W5" s="370"/>
      <c r="X5" s="371"/>
      <c r="Y5" s="210"/>
      <c r="Z5" s="211"/>
      <c r="AA5" s="211"/>
      <c r="AB5" s="211"/>
    </row>
    <row r="6" spans="1:28" s="218" customFormat="1" ht="18.75" customHeight="1">
      <c r="A6" s="374"/>
      <c r="B6" s="214" t="s">
        <v>99</v>
      </c>
      <c r="C6" s="214" t="s">
        <v>27</v>
      </c>
      <c r="D6" s="214" t="s">
        <v>99</v>
      </c>
      <c r="E6" s="215" t="s">
        <v>2</v>
      </c>
      <c r="F6" s="214" t="s">
        <v>27</v>
      </c>
      <c r="G6" s="214" t="s">
        <v>99</v>
      </c>
      <c r="H6" s="215" t="s">
        <v>2</v>
      </c>
      <c r="I6" s="214" t="s">
        <v>27</v>
      </c>
      <c r="J6" s="214" t="s">
        <v>99</v>
      </c>
      <c r="K6" s="215" t="s">
        <v>2</v>
      </c>
      <c r="L6" s="214" t="s">
        <v>27</v>
      </c>
      <c r="M6" s="214" t="s">
        <v>99</v>
      </c>
      <c r="N6" s="215" t="s">
        <v>2</v>
      </c>
      <c r="O6" s="214" t="s">
        <v>27</v>
      </c>
      <c r="P6" s="214" t="s">
        <v>99</v>
      </c>
      <c r="Q6" s="215" t="s">
        <v>2</v>
      </c>
      <c r="R6" s="214" t="s">
        <v>99</v>
      </c>
      <c r="S6" s="214" t="s">
        <v>27</v>
      </c>
      <c r="T6" s="214" t="s">
        <v>99</v>
      </c>
      <c r="U6" s="215" t="s">
        <v>2</v>
      </c>
      <c r="V6" s="214" t="s">
        <v>27</v>
      </c>
      <c r="W6" s="214" t="s">
        <v>99</v>
      </c>
      <c r="X6" s="215" t="s">
        <v>2</v>
      </c>
      <c r="Y6" s="216"/>
      <c r="Z6" s="217"/>
      <c r="AA6" s="217"/>
      <c r="AB6" s="217"/>
    </row>
    <row r="7" spans="1:28" s="212" customFormat="1" ht="12.75" customHeight="1">
      <c r="A7" s="244" t="s">
        <v>4</v>
      </c>
      <c r="B7" s="220">
        <v>1</v>
      </c>
      <c r="C7" s="220">
        <v>2</v>
      </c>
      <c r="D7" s="220">
        <v>3</v>
      </c>
      <c r="E7" s="220">
        <v>4</v>
      </c>
      <c r="F7" s="220">
        <v>5</v>
      </c>
      <c r="G7" s="220">
        <v>6</v>
      </c>
      <c r="H7" s="220">
        <v>7</v>
      </c>
      <c r="I7" s="220">
        <v>8</v>
      </c>
      <c r="J7" s="220">
        <v>9</v>
      </c>
      <c r="K7" s="220">
        <v>10</v>
      </c>
      <c r="L7" s="220">
        <v>11</v>
      </c>
      <c r="M7" s="220">
        <v>12</v>
      </c>
      <c r="N7" s="220">
        <v>13</v>
      </c>
      <c r="O7" s="220">
        <v>14</v>
      </c>
      <c r="P7" s="220">
        <v>15</v>
      </c>
      <c r="Q7" s="220">
        <v>16</v>
      </c>
      <c r="R7" s="220">
        <v>17</v>
      </c>
      <c r="S7" s="220">
        <v>18</v>
      </c>
      <c r="T7" s="220">
        <v>19</v>
      </c>
      <c r="U7" s="220">
        <v>20</v>
      </c>
      <c r="V7" s="220">
        <v>21</v>
      </c>
      <c r="W7" s="220">
        <v>22</v>
      </c>
      <c r="X7" s="220">
        <v>23</v>
      </c>
      <c r="Y7" s="245"/>
      <c r="Z7" s="246"/>
      <c r="AA7" s="246"/>
      <c r="AB7" s="246"/>
    </row>
    <row r="8" spans="1:28" s="230" customFormat="1" ht="28.5">
      <c r="A8" s="224" t="s">
        <v>76</v>
      </c>
      <c r="B8" s="225">
        <f>SUM(B9:B28)</f>
        <v>6349</v>
      </c>
      <c r="C8" s="225">
        <f t="shared" ref="C8:D8" si="0">SUM(C9:C28)</f>
        <v>9754</v>
      </c>
      <c r="D8" s="225">
        <f t="shared" si="0"/>
        <v>6187</v>
      </c>
      <c r="E8" s="226">
        <f t="shared" ref="E8:E28" si="1">IF(C8=0,"",ROUND(D8/C8*100,1))</f>
        <v>63.4</v>
      </c>
      <c r="F8" s="225">
        <f t="shared" ref="F8" si="2">SUM(F9:F28)</f>
        <v>2687</v>
      </c>
      <c r="G8" s="225">
        <f t="shared" ref="G8" si="3">SUM(G9:G28)</f>
        <v>326</v>
      </c>
      <c r="H8" s="226">
        <f t="shared" ref="H8:H28" si="4">IF(F8=0,"",ROUND(G8/F8*100,1))</f>
        <v>12.1</v>
      </c>
      <c r="I8" s="225">
        <f t="shared" ref="I8" si="5">SUM(I9:I28)</f>
        <v>1317</v>
      </c>
      <c r="J8" s="225">
        <f t="shared" ref="J8" si="6">SUM(J9:J28)</f>
        <v>609</v>
      </c>
      <c r="K8" s="226">
        <f t="shared" ref="K8:K28" si="7">IF(I8=0,"",ROUND(J8/I8*100,1))</f>
        <v>46.2</v>
      </c>
      <c r="L8" s="225">
        <f t="shared" ref="L8" si="8">SUM(L9:L28)</f>
        <v>589</v>
      </c>
      <c r="M8" s="225">
        <f t="shared" ref="M8" si="9">SUM(M9:M28)</f>
        <v>131</v>
      </c>
      <c r="N8" s="226">
        <f t="shared" ref="N8:N28" si="10">IF(L8=0,"",ROUND(M8/L8*100,1))</f>
        <v>22.2</v>
      </c>
      <c r="O8" s="225">
        <f t="shared" ref="O8" si="11">SUM(O9:O28)</f>
        <v>8287</v>
      </c>
      <c r="P8" s="225">
        <f t="shared" ref="P8" si="12">SUM(P9:P28)</f>
        <v>4257</v>
      </c>
      <c r="Q8" s="226">
        <f t="shared" ref="Q8:Q28" si="13">IF(O8=0,"",ROUND(P8/O8*100,1))</f>
        <v>51.4</v>
      </c>
      <c r="R8" s="225">
        <f t="shared" ref="R8" si="14">SUM(R9:R28)</f>
        <v>4693</v>
      </c>
      <c r="S8" s="227">
        <f t="shared" ref="S8" si="15">SUM(S9:S28)</f>
        <v>5179</v>
      </c>
      <c r="T8" s="227">
        <f t="shared" ref="T8" si="16">SUM(T9:T28)</f>
        <v>4647</v>
      </c>
      <c r="U8" s="226">
        <f t="shared" ref="U8:U28" si="17">IF(S8=0,"",ROUND(T8/S8*100,1))</f>
        <v>89.7</v>
      </c>
      <c r="V8" s="225">
        <f t="shared" ref="V8" si="18">SUM(V9:V28)</f>
        <v>4322</v>
      </c>
      <c r="W8" s="225">
        <f t="shared" ref="W8" si="19">SUM(W9:W28)</f>
        <v>3781</v>
      </c>
      <c r="X8" s="226">
        <f t="shared" ref="X8:X28" si="20">IF(V8=0,"",ROUND(W8/V8*100,1))</f>
        <v>87.5</v>
      </c>
      <c r="Y8" s="228"/>
      <c r="Z8" s="229"/>
      <c r="AA8" s="229"/>
      <c r="AB8" s="229"/>
    </row>
    <row r="9" spans="1:28" s="235" customFormat="1">
      <c r="A9" s="78" t="s">
        <v>77</v>
      </c>
      <c r="B9" s="231">
        <v>350</v>
      </c>
      <c r="C9" s="231">
        <v>536</v>
      </c>
      <c r="D9" s="231">
        <v>348</v>
      </c>
      <c r="E9" s="232">
        <f t="shared" si="1"/>
        <v>64.900000000000006</v>
      </c>
      <c r="F9" s="375">
        <v>82</v>
      </c>
      <c r="G9" s="375">
        <v>22</v>
      </c>
      <c r="H9" s="232">
        <f t="shared" si="4"/>
        <v>26.8</v>
      </c>
      <c r="I9" s="231">
        <v>29</v>
      </c>
      <c r="J9" s="231">
        <v>33</v>
      </c>
      <c r="K9" s="232">
        <f t="shared" si="7"/>
        <v>113.8</v>
      </c>
      <c r="L9" s="247">
        <v>11</v>
      </c>
      <c r="M9" s="247">
        <v>0</v>
      </c>
      <c r="N9" s="232">
        <f t="shared" si="10"/>
        <v>0</v>
      </c>
      <c r="O9" s="247">
        <v>523</v>
      </c>
      <c r="P9" s="247">
        <v>205</v>
      </c>
      <c r="Q9" s="232">
        <f t="shared" si="13"/>
        <v>39.200000000000003</v>
      </c>
      <c r="R9" s="247">
        <v>257</v>
      </c>
      <c r="S9" s="248">
        <v>354</v>
      </c>
      <c r="T9" s="248">
        <v>257</v>
      </c>
      <c r="U9" s="232">
        <f t="shared" si="17"/>
        <v>72.599999999999994</v>
      </c>
      <c r="V9" s="247">
        <v>301</v>
      </c>
      <c r="W9" s="247">
        <v>209</v>
      </c>
      <c r="X9" s="232">
        <f t="shared" si="20"/>
        <v>69.400000000000006</v>
      </c>
      <c r="Y9" s="233"/>
      <c r="Z9" s="234"/>
      <c r="AA9" s="234"/>
      <c r="AB9" s="234"/>
    </row>
    <row r="10" spans="1:28" s="235" customFormat="1">
      <c r="A10" s="78" t="s">
        <v>78</v>
      </c>
      <c r="B10" s="231">
        <v>452</v>
      </c>
      <c r="C10" s="231">
        <v>686</v>
      </c>
      <c r="D10" s="231">
        <v>437</v>
      </c>
      <c r="E10" s="232">
        <f t="shared" si="1"/>
        <v>63.7</v>
      </c>
      <c r="F10" s="375">
        <v>169</v>
      </c>
      <c r="G10" s="375">
        <v>46</v>
      </c>
      <c r="H10" s="232">
        <f t="shared" si="4"/>
        <v>27.2</v>
      </c>
      <c r="I10" s="231">
        <v>164</v>
      </c>
      <c r="J10" s="231">
        <v>102</v>
      </c>
      <c r="K10" s="232">
        <f t="shared" si="7"/>
        <v>62.2</v>
      </c>
      <c r="L10" s="247">
        <v>30</v>
      </c>
      <c r="M10" s="247">
        <v>17</v>
      </c>
      <c r="N10" s="232">
        <f t="shared" si="10"/>
        <v>56.7</v>
      </c>
      <c r="O10" s="247">
        <v>650</v>
      </c>
      <c r="P10" s="247">
        <v>388</v>
      </c>
      <c r="Q10" s="232">
        <f t="shared" si="13"/>
        <v>59.7</v>
      </c>
      <c r="R10" s="247">
        <v>340</v>
      </c>
      <c r="S10" s="248">
        <v>343</v>
      </c>
      <c r="T10" s="248">
        <v>337</v>
      </c>
      <c r="U10" s="232">
        <f t="shared" si="17"/>
        <v>98.3</v>
      </c>
      <c r="V10" s="247">
        <v>286</v>
      </c>
      <c r="W10" s="247">
        <v>263</v>
      </c>
      <c r="X10" s="232">
        <f t="shared" si="20"/>
        <v>92</v>
      </c>
      <c r="Y10" s="233"/>
      <c r="Z10" s="234"/>
      <c r="AA10" s="234"/>
      <c r="AB10" s="234"/>
    </row>
    <row r="11" spans="1:28" s="235" customFormat="1">
      <c r="A11" s="78" t="s">
        <v>79</v>
      </c>
      <c r="B11" s="231">
        <v>143</v>
      </c>
      <c r="C11" s="231">
        <v>244</v>
      </c>
      <c r="D11" s="231">
        <v>140</v>
      </c>
      <c r="E11" s="232">
        <f t="shared" si="1"/>
        <v>57.4</v>
      </c>
      <c r="F11" s="375">
        <v>93</v>
      </c>
      <c r="G11" s="375">
        <v>8</v>
      </c>
      <c r="H11" s="232">
        <f t="shared" si="4"/>
        <v>8.6</v>
      </c>
      <c r="I11" s="231">
        <v>69</v>
      </c>
      <c r="J11" s="231">
        <v>15</v>
      </c>
      <c r="K11" s="232">
        <f t="shared" si="7"/>
        <v>21.7</v>
      </c>
      <c r="L11" s="247">
        <v>52</v>
      </c>
      <c r="M11" s="247">
        <v>21</v>
      </c>
      <c r="N11" s="232">
        <f t="shared" si="10"/>
        <v>40.4</v>
      </c>
      <c r="O11" s="247">
        <v>223</v>
      </c>
      <c r="P11" s="247">
        <v>130</v>
      </c>
      <c r="Q11" s="232">
        <f t="shared" si="13"/>
        <v>58.3</v>
      </c>
      <c r="R11" s="247">
        <v>111</v>
      </c>
      <c r="S11" s="248">
        <v>105</v>
      </c>
      <c r="T11" s="248">
        <v>111</v>
      </c>
      <c r="U11" s="232">
        <f t="shared" si="17"/>
        <v>105.7</v>
      </c>
      <c r="V11" s="247">
        <v>87</v>
      </c>
      <c r="W11" s="247">
        <v>91</v>
      </c>
      <c r="X11" s="232">
        <f t="shared" si="20"/>
        <v>104.6</v>
      </c>
      <c r="Y11" s="233"/>
      <c r="Z11" s="234"/>
      <c r="AA11" s="234"/>
      <c r="AB11" s="234"/>
    </row>
    <row r="12" spans="1:28" s="235" customFormat="1">
      <c r="A12" s="78" t="s">
        <v>80</v>
      </c>
      <c r="B12" s="231">
        <v>256</v>
      </c>
      <c r="C12" s="231">
        <v>367</v>
      </c>
      <c r="D12" s="231">
        <v>250</v>
      </c>
      <c r="E12" s="232">
        <f t="shared" si="1"/>
        <v>68.099999999999994</v>
      </c>
      <c r="F12" s="375">
        <v>141</v>
      </c>
      <c r="G12" s="375">
        <v>11</v>
      </c>
      <c r="H12" s="232">
        <f t="shared" si="4"/>
        <v>7.8</v>
      </c>
      <c r="I12" s="231">
        <v>80</v>
      </c>
      <c r="J12" s="231">
        <v>26</v>
      </c>
      <c r="K12" s="232">
        <f t="shared" si="7"/>
        <v>32.5</v>
      </c>
      <c r="L12" s="247">
        <v>20</v>
      </c>
      <c r="M12" s="247">
        <v>0</v>
      </c>
      <c r="N12" s="232">
        <f t="shared" si="10"/>
        <v>0</v>
      </c>
      <c r="O12" s="247">
        <v>341</v>
      </c>
      <c r="P12" s="247">
        <v>206</v>
      </c>
      <c r="Q12" s="232">
        <f t="shared" si="13"/>
        <v>60.4</v>
      </c>
      <c r="R12" s="247">
        <v>198</v>
      </c>
      <c r="S12" s="248">
        <v>192</v>
      </c>
      <c r="T12" s="248">
        <v>198</v>
      </c>
      <c r="U12" s="232">
        <f t="shared" si="17"/>
        <v>103.1</v>
      </c>
      <c r="V12" s="247">
        <v>153</v>
      </c>
      <c r="W12" s="247">
        <v>149</v>
      </c>
      <c r="X12" s="232">
        <f t="shared" si="20"/>
        <v>97.4</v>
      </c>
      <c r="Y12" s="233"/>
      <c r="Z12" s="234"/>
      <c r="AA12" s="234"/>
      <c r="AB12" s="234"/>
    </row>
    <row r="13" spans="1:28" s="235" customFormat="1">
      <c r="A13" s="78" t="s">
        <v>81</v>
      </c>
      <c r="B13" s="231">
        <v>104</v>
      </c>
      <c r="C13" s="231">
        <v>158</v>
      </c>
      <c r="D13" s="231">
        <v>103</v>
      </c>
      <c r="E13" s="232">
        <f t="shared" si="1"/>
        <v>65.2</v>
      </c>
      <c r="F13" s="375">
        <v>38</v>
      </c>
      <c r="G13" s="375">
        <v>3</v>
      </c>
      <c r="H13" s="232">
        <f t="shared" si="4"/>
        <v>7.9</v>
      </c>
      <c r="I13" s="231">
        <v>40</v>
      </c>
      <c r="J13" s="231">
        <v>21</v>
      </c>
      <c r="K13" s="232">
        <f t="shared" si="7"/>
        <v>52.5</v>
      </c>
      <c r="L13" s="247">
        <v>9</v>
      </c>
      <c r="M13" s="247">
        <v>0</v>
      </c>
      <c r="N13" s="232">
        <f t="shared" si="10"/>
        <v>0</v>
      </c>
      <c r="O13" s="247">
        <v>152</v>
      </c>
      <c r="P13" s="247">
        <v>83</v>
      </c>
      <c r="Q13" s="232">
        <f t="shared" si="13"/>
        <v>54.6</v>
      </c>
      <c r="R13" s="247">
        <v>82</v>
      </c>
      <c r="S13" s="248">
        <v>92</v>
      </c>
      <c r="T13" s="248">
        <v>82</v>
      </c>
      <c r="U13" s="232">
        <f t="shared" si="17"/>
        <v>89.1</v>
      </c>
      <c r="V13" s="247">
        <v>81</v>
      </c>
      <c r="W13" s="247">
        <v>60</v>
      </c>
      <c r="X13" s="232">
        <f t="shared" si="20"/>
        <v>74.099999999999994</v>
      </c>
      <c r="Y13" s="233"/>
      <c r="Z13" s="234"/>
      <c r="AA13" s="234"/>
      <c r="AB13" s="234"/>
    </row>
    <row r="14" spans="1:28" s="235" customFormat="1">
      <c r="A14" s="78" t="s">
        <v>82</v>
      </c>
      <c r="B14" s="231">
        <v>225</v>
      </c>
      <c r="C14" s="231">
        <v>345</v>
      </c>
      <c r="D14" s="231">
        <v>218</v>
      </c>
      <c r="E14" s="232">
        <f t="shared" si="1"/>
        <v>63.2</v>
      </c>
      <c r="F14" s="375">
        <v>145</v>
      </c>
      <c r="G14" s="375">
        <v>2</v>
      </c>
      <c r="H14" s="232">
        <f t="shared" si="4"/>
        <v>1.4</v>
      </c>
      <c r="I14" s="231">
        <v>63</v>
      </c>
      <c r="J14" s="231">
        <v>11</v>
      </c>
      <c r="K14" s="232">
        <f t="shared" si="7"/>
        <v>17.5</v>
      </c>
      <c r="L14" s="247">
        <v>119</v>
      </c>
      <c r="M14" s="247">
        <v>5</v>
      </c>
      <c r="N14" s="232">
        <f t="shared" si="10"/>
        <v>4.2</v>
      </c>
      <c r="O14" s="247">
        <v>265</v>
      </c>
      <c r="P14" s="247">
        <v>142</v>
      </c>
      <c r="Q14" s="232">
        <f t="shared" si="13"/>
        <v>53.6</v>
      </c>
      <c r="R14" s="247">
        <v>149</v>
      </c>
      <c r="S14" s="248">
        <v>155</v>
      </c>
      <c r="T14" s="248">
        <v>144</v>
      </c>
      <c r="U14" s="232">
        <f t="shared" si="17"/>
        <v>92.9</v>
      </c>
      <c r="V14" s="247">
        <v>122</v>
      </c>
      <c r="W14" s="247">
        <v>117</v>
      </c>
      <c r="X14" s="232">
        <f t="shared" si="20"/>
        <v>95.9</v>
      </c>
      <c r="Y14" s="233"/>
      <c r="Z14" s="234"/>
      <c r="AA14" s="234"/>
      <c r="AB14" s="234"/>
    </row>
    <row r="15" spans="1:28" s="235" customFormat="1">
      <c r="A15" s="78" t="s">
        <v>83</v>
      </c>
      <c r="B15" s="231">
        <v>428</v>
      </c>
      <c r="C15" s="231">
        <v>696</v>
      </c>
      <c r="D15" s="231">
        <v>425</v>
      </c>
      <c r="E15" s="232">
        <f t="shared" si="1"/>
        <v>61.1</v>
      </c>
      <c r="F15" s="375">
        <v>172</v>
      </c>
      <c r="G15" s="375">
        <v>23</v>
      </c>
      <c r="H15" s="232">
        <f t="shared" si="4"/>
        <v>13.4</v>
      </c>
      <c r="I15" s="231">
        <v>96</v>
      </c>
      <c r="J15" s="231">
        <v>66</v>
      </c>
      <c r="K15" s="232">
        <f t="shared" si="7"/>
        <v>68.8</v>
      </c>
      <c r="L15" s="247">
        <v>0</v>
      </c>
      <c r="M15" s="247">
        <v>0</v>
      </c>
      <c r="N15" s="232" t="str">
        <f t="shared" si="10"/>
        <v/>
      </c>
      <c r="O15" s="247">
        <v>493</v>
      </c>
      <c r="P15" s="247">
        <v>193</v>
      </c>
      <c r="Q15" s="232">
        <f t="shared" si="13"/>
        <v>39.1</v>
      </c>
      <c r="R15" s="247">
        <v>343</v>
      </c>
      <c r="S15" s="248">
        <v>425</v>
      </c>
      <c r="T15" s="248">
        <v>342</v>
      </c>
      <c r="U15" s="232">
        <f t="shared" si="17"/>
        <v>80.5</v>
      </c>
      <c r="V15" s="247">
        <v>340</v>
      </c>
      <c r="W15" s="247">
        <v>272</v>
      </c>
      <c r="X15" s="232">
        <f t="shared" si="20"/>
        <v>80</v>
      </c>
      <c r="Y15" s="233"/>
      <c r="Z15" s="234"/>
      <c r="AA15" s="234"/>
      <c r="AB15" s="234"/>
    </row>
    <row r="16" spans="1:28" s="235" customFormat="1">
      <c r="A16" s="78" t="s">
        <v>84</v>
      </c>
      <c r="B16" s="231">
        <v>538</v>
      </c>
      <c r="C16" s="231">
        <v>902</v>
      </c>
      <c r="D16" s="231">
        <v>534</v>
      </c>
      <c r="E16" s="232">
        <f t="shared" si="1"/>
        <v>59.2</v>
      </c>
      <c r="F16" s="375">
        <v>327</v>
      </c>
      <c r="G16" s="375">
        <v>26</v>
      </c>
      <c r="H16" s="232">
        <f t="shared" si="4"/>
        <v>8</v>
      </c>
      <c r="I16" s="231">
        <v>118</v>
      </c>
      <c r="J16" s="231">
        <v>82</v>
      </c>
      <c r="K16" s="232">
        <f t="shared" si="7"/>
        <v>69.5</v>
      </c>
      <c r="L16" s="247">
        <v>0</v>
      </c>
      <c r="M16" s="247">
        <v>6</v>
      </c>
      <c r="N16" s="232" t="str">
        <f t="shared" si="10"/>
        <v/>
      </c>
      <c r="O16" s="247">
        <v>794</v>
      </c>
      <c r="P16" s="247">
        <v>372</v>
      </c>
      <c r="Q16" s="232">
        <f t="shared" si="13"/>
        <v>46.9</v>
      </c>
      <c r="R16" s="247">
        <v>424</v>
      </c>
      <c r="S16" s="248">
        <v>408</v>
      </c>
      <c r="T16" s="248">
        <v>423</v>
      </c>
      <c r="U16" s="232">
        <f t="shared" si="17"/>
        <v>103.7</v>
      </c>
      <c r="V16" s="247">
        <v>355</v>
      </c>
      <c r="W16" s="247">
        <v>374</v>
      </c>
      <c r="X16" s="232">
        <f t="shared" si="20"/>
        <v>105.4</v>
      </c>
      <c r="Y16" s="233"/>
      <c r="Z16" s="234"/>
      <c r="AA16" s="234"/>
      <c r="AB16" s="234"/>
    </row>
    <row r="17" spans="1:28" s="235" customFormat="1">
      <c r="A17" s="78" t="s">
        <v>85</v>
      </c>
      <c r="B17" s="231">
        <v>363</v>
      </c>
      <c r="C17" s="231">
        <v>477</v>
      </c>
      <c r="D17" s="231">
        <v>357</v>
      </c>
      <c r="E17" s="232">
        <f t="shared" si="1"/>
        <v>74.8</v>
      </c>
      <c r="F17" s="375">
        <v>101</v>
      </c>
      <c r="G17" s="375">
        <v>13</v>
      </c>
      <c r="H17" s="232">
        <f t="shared" si="4"/>
        <v>12.9</v>
      </c>
      <c r="I17" s="231">
        <v>64</v>
      </c>
      <c r="J17" s="231">
        <v>25</v>
      </c>
      <c r="K17" s="232">
        <f t="shared" si="7"/>
        <v>39.1</v>
      </c>
      <c r="L17" s="247">
        <v>38</v>
      </c>
      <c r="M17" s="247">
        <v>0</v>
      </c>
      <c r="N17" s="232">
        <f t="shared" si="10"/>
        <v>0</v>
      </c>
      <c r="O17" s="247">
        <v>451</v>
      </c>
      <c r="P17" s="247">
        <v>310</v>
      </c>
      <c r="Q17" s="232">
        <f t="shared" si="13"/>
        <v>68.7</v>
      </c>
      <c r="R17" s="247">
        <v>305</v>
      </c>
      <c r="S17" s="248">
        <v>257</v>
      </c>
      <c r="T17" s="248">
        <v>302</v>
      </c>
      <c r="U17" s="232">
        <f t="shared" si="17"/>
        <v>117.5</v>
      </c>
      <c r="V17" s="247">
        <v>207</v>
      </c>
      <c r="W17" s="247">
        <v>256</v>
      </c>
      <c r="X17" s="232">
        <f t="shared" si="20"/>
        <v>123.7</v>
      </c>
      <c r="Y17" s="233"/>
      <c r="Z17" s="234"/>
      <c r="AA17" s="234"/>
      <c r="AB17" s="234"/>
    </row>
    <row r="18" spans="1:28" s="235" customFormat="1">
      <c r="A18" s="78" t="s">
        <v>86</v>
      </c>
      <c r="B18" s="231">
        <v>230</v>
      </c>
      <c r="C18" s="231">
        <v>306</v>
      </c>
      <c r="D18" s="231">
        <v>228</v>
      </c>
      <c r="E18" s="232">
        <f t="shared" si="1"/>
        <v>74.5</v>
      </c>
      <c r="F18" s="375">
        <v>116</v>
      </c>
      <c r="G18" s="375">
        <v>1</v>
      </c>
      <c r="H18" s="232">
        <f t="shared" si="4"/>
        <v>0.9</v>
      </c>
      <c r="I18" s="231">
        <v>91</v>
      </c>
      <c r="J18" s="231">
        <v>15</v>
      </c>
      <c r="K18" s="232">
        <f t="shared" si="7"/>
        <v>16.5</v>
      </c>
      <c r="L18" s="247">
        <v>24</v>
      </c>
      <c r="M18" s="247">
        <v>23</v>
      </c>
      <c r="N18" s="232">
        <f t="shared" si="10"/>
        <v>95.8</v>
      </c>
      <c r="O18" s="247">
        <v>225</v>
      </c>
      <c r="P18" s="247">
        <v>109</v>
      </c>
      <c r="Q18" s="232">
        <f t="shared" si="13"/>
        <v>48.4</v>
      </c>
      <c r="R18" s="247">
        <v>178</v>
      </c>
      <c r="S18" s="248">
        <v>123</v>
      </c>
      <c r="T18" s="248">
        <v>176</v>
      </c>
      <c r="U18" s="232">
        <f t="shared" si="17"/>
        <v>143.1</v>
      </c>
      <c r="V18" s="247">
        <v>115</v>
      </c>
      <c r="W18" s="247">
        <v>147</v>
      </c>
      <c r="X18" s="232">
        <f t="shared" si="20"/>
        <v>127.8</v>
      </c>
      <c r="Y18" s="233"/>
      <c r="Z18" s="234"/>
      <c r="AA18" s="234"/>
      <c r="AB18" s="234"/>
    </row>
    <row r="19" spans="1:28" s="235" customFormat="1">
      <c r="A19" s="78" t="s">
        <v>87</v>
      </c>
      <c r="B19" s="231">
        <v>299</v>
      </c>
      <c r="C19" s="231">
        <v>415</v>
      </c>
      <c r="D19" s="231">
        <v>297</v>
      </c>
      <c r="E19" s="232">
        <f t="shared" si="1"/>
        <v>71.599999999999994</v>
      </c>
      <c r="F19" s="375">
        <v>95</v>
      </c>
      <c r="G19" s="375">
        <v>7</v>
      </c>
      <c r="H19" s="232">
        <f t="shared" si="4"/>
        <v>7.4</v>
      </c>
      <c r="I19" s="231">
        <v>61</v>
      </c>
      <c r="J19" s="231">
        <v>56</v>
      </c>
      <c r="K19" s="232">
        <f t="shared" si="7"/>
        <v>91.8</v>
      </c>
      <c r="L19" s="247">
        <v>22</v>
      </c>
      <c r="M19" s="247">
        <v>3</v>
      </c>
      <c r="N19" s="232">
        <f t="shared" si="10"/>
        <v>13.6</v>
      </c>
      <c r="O19" s="247">
        <v>313</v>
      </c>
      <c r="P19" s="247">
        <v>170</v>
      </c>
      <c r="Q19" s="232">
        <f t="shared" si="13"/>
        <v>54.3</v>
      </c>
      <c r="R19" s="247">
        <v>235</v>
      </c>
      <c r="S19" s="248">
        <v>240</v>
      </c>
      <c r="T19" s="248">
        <v>235</v>
      </c>
      <c r="U19" s="232">
        <f t="shared" si="17"/>
        <v>97.9</v>
      </c>
      <c r="V19" s="247">
        <v>195</v>
      </c>
      <c r="W19" s="247">
        <v>169</v>
      </c>
      <c r="X19" s="232">
        <f t="shared" si="20"/>
        <v>86.7</v>
      </c>
      <c r="Y19" s="233"/>
      <c r="Z19" s="234"/>
      <c r="AA19" s="234"/>
      <c r="AB19" s="234"/>
    </row>
    <row r="20" spans="1:28" s="235" customFormat="1">
      <c r="A20" s="78" t="s">
        <v>88</v>
      </c>
      <c r="B20" s="231">
        <v>464</v>
      </c>
      <c r="C20" s="231">
        <v>698</v>
      </c>
      <c r="D20" s="231">
        <v>446</v>
      </c>
      <c r="E20" s="232">
        <f t="shared" si="1"/>
        <v>63.9</v>
      </c>
      <c r="F20" s="375">
        <v>145</v>
      </c>
      <c r="G20" s="375">
        <v>26</v>
      </c>
      <c r="H20" s="232">
        <f t="shared" si="4"/>
        <v>17.899999999999999</v>
      </c>
      <c r="I20" s="231">
        <v>60</v>
      </c>
      <c r="J20" s="231">
        <v>36</v>
      </c>
      <c r="K20" s="232">
        <f t="shared" si="7"/>
        <v>60</v>
      </c>
      <c r="L20" s="247">
        <v>99</v>
      </c>
      <c r="M20" s="247">
        <v>35</v>
      </c>
      <c r="N20" s="232">
        <f t="shared" si="10"/>
        <v>35.4</v>
      </c>
      <c r="O20" s="247">
        <v>580</v>
      </c>
      <c r="P20" s="247">
        <v>311</v>
      </c>
      <c r="Q20" s="232">
        <f t="shared" si="13"/>
        <v>53.6</v>
      </c>
      <c r="R20" s="247">
        <v>365</v>
      </c>
      <c r="S20" s="248">
        <v>436</v>
      </c>
      <c r="T20" s="248">
        <v>356</v>
      </c>
      <c r="U20" s="232">
        <f t="shared" si="17"/>
        <v>81.7</v>
      </c>
      <c r="V20" s="247">
        <v>389</v>
      </c>
      <c r="W20" s="247">
        <v>285</v>
      </c>
      <c r="X20" s="232">
        <f t="shared" si="20"/>
        <v>73.3</v>
      </c>
      <c r="Y20" s="233"/>
      <c r="Z20" s="234"/>
      <c r="AA20" s="234"/>
      <c r="AB20" s="234"/>
    </row>
    <row r="21" spans="1:28" s="235" customFormat="1">
      <c r="A21" s="78" t="s">
        <v>89</v>
      </c>
      <c r="B21" s="248">
        <v>352</v>
      </c>
      <c r="C21" s="248">
        <v>478</v>
      </c>
      <c r="D21" s="248">
        <v>346</v>
      </c>
      <c r="E21" s="236">
        <f t="shared" si="1"/>
        <v>72.400000000000006</v>
      </c>
      <c r="F21" s="375">
        <v>176</v>
      </c>
      <c r="G21" s="375">
        <v>7</v>
      </c>
      <c r="H21" s="236">
        <f t="shared" si="4"/>
        <v>4</v>
      </c>
      <c r="I21" s="248">
        <v>2</v>
      </c>
      <c r="J21" s="248">
        <v>0</v>
      </c>
      <c r="K21" s="236">
        <f t="shared" si="7"/>
        <v>0</v>
      </c>
      <c r="L21" s="249">
        <v>31</v>
      </c>
      <c r="M21" s="249">
        <v>0</v>
      </c>
      <c r="N21" s="236">
        <f t="shared" si="10"/>
        <v>0</v>
      </c>
      <c r="O21" s="249">
        <v>466</v>
      </c>
      <c r="P21" s="249">
        <v>312</v>
      </c>
      <c r="Q21" s="236">
        <f t="shared" si="13"/>
        <v>67</v>
      </c>
      <c r="R21" s="249">
        <v>255</v>
      </c>
      <c r="S21" s="248">
        <v>250</v>
      </c>
      <c r="T21" s="248">
        <v>253</v>
      </c>
      <c r="U21" s="236">
        <f t="shared" si="17"/>
        <v>101.2</v>
      </c>
      <c r="V21" s="249">
        <v>190</v>
      </c>
      <c r="W21" s="249">
        <v>199</v>
      </c>
      <c r="X21" s="236">
        <f t="shared" si="20"/>
        <v>104.7</v>
      </c>
      <c r="Y21" s="237"/>
      <c r="Z21" s="237"/>
      <c r="AA21" s="237"/>
      <c r="AB21" s="237"/>
    </row>
    <row r="22" spans="1:28" s="235" customFormat="1">
      <c r="A22" s="78" t="s">
        <v>90</v>
      </c>
      <c r="B22" s="231">
        <v>260</v>
      </c>
      <c r="C22" s="231">
        <v>439</v>
      </c>
      <c r="D22" s="231">
        <v>253</v>
      </c>
      <c r="E22" s="232">
        <f t="shared" si="1"/>
        <v>57.6</v>
      </c>
      <c r="F22" s="375">
        <v>160</v>
      </c>
      <c r="G22" s="375">
        <v>10</v>
      </c>
      <c r="H22" s="232">
        <f t="shared" si="4"/>
        <v>6.3</v>
      </c>
      <c r="I22" s="231">
        <v>80</v>
      </c>
      <c r="J22" s="231">
        <v>20</v>
      </c>
      <c r="K22" s="232">
        <f t="shared" si="7"/>
        <v>25</v>
      </c>
      <c r="L22" s="247">
        <v>61</v>
      </c>
      <c r="M22" s="247">
        <v>1</v>
      </c>
      <c r="N22" s="232">
        <f t="shared" si="10"/>
        <v>1.6</v>
      </c>
      <c r="O22" s="247">
        <v>335</v>
      </c>
      <c r="P22" s="247">
        <v>155</v>
      </c>
      <c r="Q22" s="232">
        <f t="shared" si="13"/>
        <v>46.3</v>
      </c>
      <c r="R22" s="247">
        <v>154</v>
      </c>
      <c r="S22" s="248">
        <v>187</v>
      </c>
      <c r="T22" s="248">
        <v>154</v>
      </c>
      <c r="U22" s="232">
        <f t="shared" si="17"/>
        <v>82.4</v>
      </c>
      <c r="V22" s="247">
        <v>150</v>
      </c>
      <c r="W22" s="247">
        <v>123</v>
      </c>
      <c r="X22" s="232">
        <f t="shared" si="20"/>
        <v>82</v>
      </c>
      <c r="Y22" s="233"/>
      <c r="Z22" s="234"/>
      <c r="AA22" s="234"/>
      <c r="AB22" s="234"/>
    </row>
    <row r="23" spans="1:28" s="235" customFormat="1">
      <c r="A23" s="78" t="s">
        <v>91</v>
      </c>
      <c r="B23" s="231">
        <v>447</v>
      </c>
      <c r="C23" s="231">
        <v>656</v>
      </c>
      <c r="D23" s="231">
        <v>441</v>
      </c>
      <c r="E23" s="232">
        <f t="shared" si="1"/>
        <v>67.2</v>
      </c>
      <c r="F23" s="375">
        <v>348</v>
      </c>
      <c r="G23" s="375">
        <v>35</v>
      </c>
      <c r="H23" s="232">
        <f t="shared" si="4"/>
        <v>10.1</v>
      </c>
      <c r="I23" s="231">
        <v>152</v>
      </c>
      <c r="J23" s="231">
        <v>43</v>
      </c>
      <c r="K23" s="232">
        <f t="shared" si="7"/>
        <v>28.3</v>
      </c>
      <c r="L23" s="247">
        <v>22</v>
      </c>
      <c r="M23" s="247">
        <v>10</v>
      </c>
      <c r="N23" s="232">
        <f t="shared" si="10"/>
        <v>45.5</v>
      </c>
      <c r="O23" s="247">
        <v>568</v>
      </c>
      <c r="P23" s="247">
        <v>229</v>
      </c>
      <c r="Q23" s="232">
        <f t="shared" si="13"/>
        <v>40.299999999999997</v>
      </c>
      <c r="R23" s="247">
        <v>260</v>
      </c>
      <c r="S23" s="248">
        <v>242</v>
      </c>
      <c r="T23" s="248">
        <v>259</v>
      </c>
      <c r="U23" s="232">
        <f t="shared" si="17"/>
        <v>107</v>
      </c>
      <c r="V23" s="247">
        <v>203</v>
      </c>
      <c r="W23" s="247">
        <v>217</v>
      </c>
      <c r="X23" s="232">
        <f t="shared" si="20"/>
        <v>106.9</v>
      </c>
      <c r="Y23" s="233"/>
      <c r="Z23" s="234"/>
      <c r="AA23" s="234"/>
      <c r="AB23" s="234"/>
    </row>
    <row r="24" spans="1:28" s="235" customFormat="1">
      <c r="A24" s="78" t="s">
        <v>92</v>
      </c>
      <c r="B24" s="231">
        <v>343</v>
      </c>
      <c r="C24" s="231">
        <v>453</v>
      </c>
      <c r="D24" s="231">
        <v>331</v>
      </c>
      <c r="E24" s="232">
        <f t="shared" si="1"/>
        <v>73.099999999999994</v>
      </c>
      <c r="F24" s="375">
        <v>81</v>
      </c>
      <c r="G24" s="375">
        <v>7</v>
      </c>
      <c r="H24" s="232">
        <f t="shared" si="4"/>
        <v>8.6</v>
      </c>
      <c r="I24" s="231">
        <v>38</v>
      </c>
      <c r="J24" s="231">
        <v>18</v>
      </c>
      <c r="K24" s="232">
        <f t="shared" si="7"/>
        <v>47.4</v>
      </c>
      <c r="L24" s="247">
        <v>0</v>
      </c>
      <c r="M24" s="247">
        <v>0</v>
      </c>
      <c r="N24" s="232" t="str">
        <f t="shared" si="10"/>
        <v/>
      </c>
      <c r="O24" s="247">
        <v>396</v>
      </c>
      <c r="P24" s="247">
        <v>230</v>
      </c>
      <c r="Q24" s="232">
        <f t="shared" si="13"/>
        <v>58.1</v>
      </c>
      <c r="R24" s="247">
        <v>287</v>
      </c>
      <c r="S24" s="248">
        <v>265</v>
      </c>
      <c r="T24" s="248">
        <v>283</v>
      </c>
      <c r="U24" s="232">
        <f t="shared" si="17"/>
        <v>106.8</v>
      </c>
      <c r="V24" s="247">
        <v>220</v>
      </c>
      <c r="W24" s="247">
        <v>229</v>
      </c>
      <c r="X24" s="232">
        <f t="shared" si="20"/>
        <v>104.1</v>
      </c>
      <c r="Y24" s="233"/>
      <c r="Z24" s="234"/>
      <c r="AA24" s="234"/>
      <c r="AB24" s="234"/>
    </row>
    <row r="25" spans="1:28" s="235" customFormat="1">
      <c r="A25" s="78" t="s">
        <v>93</v>
      </c>
      <c r="B25" s="231">
        <v>229</v>
      </c>
      <c r="C25" s="231">
        <v>337</v>
      </c>
      <c r="D25" s="231">
        <v>224</v>
      </c>
      <c r="E25" s="232">
        <f t="shared" si="1"/>
        <v>66.5</v>
      </c>
      <c r="F25" s="375">
        <v>35</v>
      </c>
      <c r="G25" s="375">
        <v>19</v>
      </c>
      <c r="H25" s="232">
        <f t="shared" si="4"/>
        <v>54.3</v>
      </c>
      <c r="I25" s="231">
        <v>3</v>
      </c>
      <c r="J25" s="231">
        <v>0</v>
      </c>
      <c r="K25" s="232">
        <f t="shared" si="7"/>
        <v>0</v>
      </c>
      <c r="L25" s="247">
        <v>26</v>
      </c>
      <c r="M25" s="247">
        <v>4</v>
      </c>
      <c r="N25" s="232">
        <f t="shared" si="10"/>
        <v>15.4</v>
      </c>
      <c r="O25" s="247">
        <v>277</v>
      </c>
      <c r="P25" s="247">
        <v>186</v>
      </c>
      <c r="Q25" s="232">
        <f t="shared" si="13"/>
        <v>67.099999999999994</v>
      </c>
      <c r="R25" s="247">
        <v>162</v>
      </c>
      <c r="S25" s="248">
        <v>236</v>
      </c>
      <c r="T25" s="248">
        <v>162</v>
      </c>
      <c r="U25" s="232">
        <f t="shared" si="17"/>
        <v>68.599999999999994</v>
      </c>
      <c r="V25" s="247">
        <v>218</v>
      </c>
      <c r="W25" s="247">
        <v>143</v>
      </c>
      <c r="X25" s="232">
        <f t="shared" si="20"/>
        <v>65.599999999999994</v>
      </c>
      <c r="Y25" s="233"/>
      <c r="Z25" s="234"/>
      <c r="AA25" s="234"/>
      <c r="AB25" s="234"/>
    </row>
    <row r="26" spans="1:28" s="235" customFormat="1">
      <c r="A26" s="78" t="s">
        <v>94</v>
      </c>
      <c r="B26" s="231">
        <v>294</v>
      </c>
      <c r="C26" s="231">
        <v>379</v>
      </c>
      <c r="D26" s="231">
        <v>286</v>
      </c>
      <c r="E26" s="232">
        <f t="shared" si="1"/>
        <v>75.5</v>
      </c>
      <c r="F26" s="375">
        <v>98</v>
      </c>
      <c r="G26" s="375">
        <v>20</v>
      </c>
      <c r="H26" s="232">
        <f t="shared" si="4"/>
        <v>20.399999999999999</v>
      </c>
      <c r="I26" s="231">
        <v>58</v>
      </c>
      <c r="J26" s="231">
        <v>32</v>
      </c>
      <c r="K26" s="232">
        <f t="shared" si="7"/>
        <v>55.2</v>
      </c>
      <c r="L26" s="247">
        <v>21</v>
      </c>
      <c r="M26" s="247">
        <v>5</v>
      </c>
      <c r="N26" s="232">
        <f t="shared" si="10"/>
        <v>23.8</v>
      </c>
      <c r="O26" s="247">
        <v>371</v>
      </c>
      <c r="P26" s="247">
        <v>256</v>
      </c>
      <c r="Q26" s="232">
        <f t="shared" si="13"/>
        <v>69</v>
      </c>
      <c r="R26" s="247">
        <v>249</v>
      </c>
      <c r="S26" s="248">
        <v>211</v>
      </c>
      <c r="T26" s="248">
        <v>245</v>
      </c>
      <c r="U26" s="232">
        <f t="shared" si="17"/>
        <v>116.1</v>
      </c>
      <c r="V26" s="247">
        <v>166</v>
      </c>
      <c r="W26" s="247">
        <v>212</v>
      </c>
      <c r="X26" s="232">
        <f t="shared" si="20"/>
        <v>127.7</v>
      </c>
      <c r="Y26" s="233"/>
      <c r="Z26" s="234"/>
      <c r="AA26" s="234"/>
      <c r="AB26" s="234"/>
    </row>
    <row r="27" spans="1:28" s="235" customFormat="1">
      <c r="A27" s="78" t="s">
        <v>95</v>
      </c>
      <c r="B27" s="231">
        <v>180</v>
      </c>
      <c r="C27" s="231">
        <v>406</v>
      </c>
      <c r="D27" s="231">
        <v>172</v>
      </c>
      <c r="E27" s="232">
        <f t="shared" si="1"/>
        <v>42.4</v>
      </c>
      <c r="F27" s="375">
        <v>55</v>
      </c>
      <c r="G27" s="375">
        <v>7</v>
      </c>
      <c r="H27" s="232">
        <f t="shared" si="4"/>
        <v>12.7</v>
      </c>
      <c r="I27" s="231">
        <v>26</v>
      </c>
      <c r="J27" s="231">
        <v>6</v>
      </c>
      <c r="K27" s="232">
        <f t="shared" si="7"/>
        <v>23.1</v>
      </c>
      <c r="L27" s="247">
        <v>4</v>
      </c>
      <c r="M27" s="247">
        <v>0</v>
      </c>
      <c r="N27" s="232">
        <f t="shared" si="10"/>
        <v>0</v>
      </c>
      <c r="O27" s="247">
        <v>335</v>
      </c>
      <c r="P27" s="247">
        <v>141</v>
      </c>
      <c r="Q27" s="232">
        <f t="shared" si="13"/>
        <v>42.1</v>
      </c>
      <c r="R27" s="247">
        <v>127</v>
      </c>
      <c r="S27" s="248">
        <v>241</v>
      </c>
      <c r="T27" s="248">
        <v>126</v>
      </c>
      <c r="U27" s="232">
        <f t="shared" si="17"/>
        <v>52.3</v>
      </c>
      <c r="V27" s="247">
        <v>201</v>
      </c>
      <c r="W27" s="247">
        <v>100</v>
      </c>
      <c r="X27" s="232">
        <f t="shared" si="20"/>
        <v>49.8</v>
      </c>
      <c r="Y27" s="233"/>
      <c r="Z27" s="234"/>
      <c r="AA27" s="234"/>
      <c r="AB27" s="234"/>
    </row>
    <row r="28" spans="1:28" s="235" customFormat="1">
      <c r="A28" s="78" t="s">
        <v>96</v>
      </c>
      <c r="B28" s="231">
        <v>392</v>
      </c>
      <c r="C28" s="231">
        <v>776</v>
      </c>
      <c r="D28" s="231">
        <v>351</v>
      </c>
      <c r="E28" s="232">
        <f t="shared" si="1"/>
        <v>45.2</v>
      </c>
      <c r="F28" s="375">
        <v>110</v>
      </c>
      <c r="G28" s="375">
        <v>33</v>
      </c>
      <c r="H28" s="232">
        <f t="shared" si="4"/>
        <v>30</v>
      </c>
      <c r="I28" s="231">
        <v>23</v>
      </c>
      <c r="J28" s="231">
        <v>2</v>
      </c>
      <c r="K28" s="232">
        <f t="shared" si="7"/>
        <v>8.6999999999999993</v>
      </c>
      <c r="L28" s="247">
        <v>0</v>
      </c>
      <c r="M28" s="247">
        <v>1</v>
      </c>
      <c r="N28" s="232" t="str">
        <f t="shared" si="10"/>
        <v/>
      </c>
      <c r="O28" s="247">
        <v>529</v>
      </c>
      <c r="P28" s="247">
        <v>129</v>
      </c>
      <c r="Q28" s="232">
        <f t="shared" si="13"/>
        <v>24.4</v>
      </c>
      <c r="R28" s="247">
        <v>212</v>
      </c>
      <c r="S28" s="248">
        <v>417</v>
      </c>
      <c r="T28" s="248">
        <v>202</v>
      </c>
      <c r="U28" s="232">
        <f t="shared" si="17"/>
        <v>48.4</v>
      </c>
      <c r="V28" s="247">
        <v>343</v>
      </c>
      <c r="W28" s="247">
        <v>166</v>
      </c>
      <c r="X28" s="232">
        <f t="shared" si="20"/>
        <v>48.4</v>
      </c>
      <c r="Y28" s="233"/>
      <c r="Z28" s="234"/>
      <c r="AA28" s="234"/>
      <c r="AB28" s="234"/>
    </row>
    <row r="29" spans="1:28" ht="3.6" customHeight="1">
      <c r="C29" s="240"/>
      <c r="T29" s="355"/>
      <c r="U29" s="355"/>
    </row>
    <row r="30" spans="1:28" ht="40.5" customHeight="1">
      <c r="B30" s="352" t="s">
        <v>100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242"/>
      <c r="P30" s="242"/>
      <c r="Q30" s="242"/>
      <c r="R30" s="242"/>
      <c r="S30" s="242"/>
      <c r="T30" s="242"/>
      <c r="U30" s="242"/>
      <c r="V30" s="242"/>
      <c r="W30" s="242"/>
      <c r="X30" s="242"/>
    </row>
  </sheetData>
  <mergeCells count="14">
    <mergeCell ref="V4:X5"/>
    <mergeCell ref="A4:A6"/>
    <mergeCell ref="O4:Q5"/>
    <mergeCell ref="R4:R5"/>
    <mergeCell ref="S4:U5"/>
    <mergeCell ref="T29:U29"/>
    <mergeCell ref="B30:N30"/>
    <mergeCell ref="B1:M1"/>
    <mergeCell ref="B2:M2"/>
    <mergeCell ref="B4:B5"/>
    <mergeCell ref="C4:E5"/>
    <mergeCell ref="F4:H5"/>
    <mergeCell ref="I4:K5"/>
    <mergeCell ref="L4:N5"/>
  </mergeCells>
  <phoneticPr fontId="87" type="noConversion"/>
  <printOptions horizontalCentered="1"/>
  <pageMargins left="0.19685039370078741" right="0.19685039370078741" top="0.15748031496062992" bottom="0" header="0.15748031496062992" footer="0.15748031496062992"/>
  <pageSetup paperSize="9" orientation="landscape" r:id="rId1"/>
  <headerFooter alignWithMargins="0"/>
  <colBreaks count="1" manualBreakCount="1">
    <brk id="14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83"/>
  <sheetViews>
    <sheetView view="pageBreakPreview" zoomScale="90" zoomScaleNormal="75" zoomScaleSheetLayoutView="90" workbookViewId="0">
      <pane xSplit="1" ySplit="6" topLeftCell="K7" activePane="bottomRight" state="frozen"/>
      <selection activeCell="B2" sqref="B2:M2"/>
      <selection pane="topRight" activeCell="B2" sqref="B2:M2"/>
      <selection pane="bottomLeft" activeCell="B2" sqref="B2:M2"/>
      <selection pane="bottomRight" activeCell="V8" sqref="V8:W27"/>
    </sheetView>
  </sheetViews>
  <sheetFormatPr defaultColWidth="9.140625" defaultRowHeight="14.25"/>
  <cols>
    <col min="1" max="1" width="18.28515625" style="49" customWidth="1"/>
    <col min="2" max="2" width="14.7109375" style="49" customWidth="1"/>
    <col min="3" max="4" width="12.85546875" style="49" customWidth="1"/>
    <col min="5" max="5" width="8.28515625" style="49" customWidth="1"/>
    <col min="6" max="7" width="11.85546875" style="49" customWidth="1"/>
    <col min="8" max="8" width="9.140625" style="49" customWidth="1"/>
    <col min="9" max="10" width="11.42578125" style="49" customWidth="1"/>
    <col min="11" max="11" width="9.85546875" style="49" customWidth="1"/>
    <col min="12" max="13" width="13.28515625" style="49" customWidth="1"/>
    <col min="14" max="14" width="9.42578125" style="49" customWidth="1"/>
    <col min="15" max="16" width="12.7109375" style="49" customWidth="1"/>
    <col min="17" max="17" width="10.5703125" style="49" customWidth="1"/>
    <col min="18" max="18" width="18.42578125" style="49" customWidth="1"/>
    <col min="19" max="20" width="13.140625" style="49" customWidth="1"/>
    <col min="21" max="21" width="9.85546875" style="49" customWidth="1"/>
    <col min="22" max="24" width="11.7109375" style="49" customWidth="1"/>
    <col min="25" max="16384" width="9.140625" style="49"/>
  </cols>
  <sheetData>
    <row r="1" spans="1:28" s="28" customFormat="1" ht="57.75" customHeight="1">
      <c r="B1" s="277" t="s">
        <v>111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"/>
      <c r="P1" s="27"/>
      <c r="Q1" s="27"/>
      <c r="R1" s="27"/>
      <c r="S1" s="27"/>
      <c r="T1" s="270"/>
      <c r="U1" s="270"/>
      <c r="V1" s="58"/>
      <c r="X1" s="146" t="s">
        <v>21</v>
      </c>
    </row>
    <row r="2" spans="1:28" s="31" customFormat="1" ht="14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67"/>
      <c r="L2" s="67"/>
      <c r="M2" s="67"/>
      <c r="N2" s="67" t="s">
        <v>6</v>
      </c>
      <c r="O2" s="30"/>
      <c r="P2" s="30"/>
      <c r="Q2" s="30"/>
      <c r="R2" s="30"/>
      <c r="T2" s="276"/>
      <c r="U2" s="276"/>
      <c r="V2" s="269" t="s">
        <v>6</v>
      </c>
      <c r="W2" s="269"/>
    </row>
    <row r="3" spans="1:28" s="33" customFormat="1" ht="54.75" customHeight="1">
      <c r="A3" s="263"/>
      <c r="B3" s="144" t="s">
        <v>98</v>
      </c>
      <c r="C3" s="264" t="s">
        <v>8</v>
      </c>
      <c r="D3" s="264"/>
      <c r="E3" s="264"/>
      <c r="F3" s="264" t="s">
        <v>38</v>
      </c>
      <c r="G3" s="264"/>
      <c r="H3" s="264"/>
      <c r="I3" s="264" t="s">
        <v>11</v>
      </c>
      <c r="J3" s="264"/>
      <c r="K3" s="264"/>
      <c r="L3" s="264" t="s">
        <v>12</v>
      </c>
      <c r="M3" s="264"/>
      <c r="N3" s="264"/>
      <c r="O3" s="271" t="s">
        <v>10</v>
      </c>
      <c r="P3" s="272"/>
      <c r="Q3" s="273"/>
      <c r="R3" s="125" t="s">
        <v>44</v>
      </c>
      <c r="S3" s="264" t="s">
        <v>13</v>
      </c>
      <c r="T3" s="264"/>
      <c r="U3" s="264"/>
      <c r="V3" s="264" t="s">
        <v>16</v>
      </c>
      <c r="W3" s="264"/>
      <c r="X3" s="264"/>
    </row>
    <row r="4" spans="1:28" s="34" customFormat="1" ht="19.5" customHeight="1">
      <c r="A4" s="263"/>
      <c r="B4" s="265" t="s">
        <v>99</v>
      </c>
      <c r="C4" s="265" t="s">
        <v>27</v>
      </c>
      <c r="D4" s="265" t="s">
        <v>99</v>
      </c>
      <c r="E4" s="267" t="s">
        <v>2</v>
      </c>
      <c r="F4" s="265" t="s">
        <v>27</v>
      </c>
      <c r="G4" s="265" t="s">
        <v>99</v>
      </c>
      <c r="H4" s="267" t="s">
        <v>2</v>
      </c>
      <c r="I4" s="265" t="s">
        <v>27</v>
      </c>
      <c r="J4" s="265" t="s">
        <v>99</v>
      </c>
      <c r="K4" s="267" t="s">
        <v>2</v>
      </c>
      <c r="L4" s="265" t="s">
        <v>27</v>
      </c>
      <c r="M4" s="265" t="s">
        <v>99</v>
      </c>
      <c r="N4" s="267" t="s">
        <v>2</v>
      </c>
      <c r="O4" s="265" t="s">
        <v>27</v>
      </c>
      <c r="P4" s="265" t="s">
        <v>99</v>
      </c>
      <c r="Q4" s="274" t="s">
        <v>2</v>
      </c>
      <c r="R4" s="265" t="s">
        <v>99</v>
      </c>
      <c r="S4" s="265" t="s">
        <v>27</v>
      </c>
      <c r="T4" s="265" t="s">
        <v>99</v>
      </c>
      <c r="U4" s="267" t="s">
        <v>2</v>
      </c>
      <c r="V4" s="265" t="s">
        <v>27</v>
      </c>
      <c r="W4" s="265" t="s">
        <v>99</v>
      </c>
      <c r="X4" s="267" t="s">
        <v>2</v>
      </c>
    </row>
    <row r="5" spans="1:28" s="34" customFormat="1" ht="7.5" customHeight="1">
      <c r="A5" s="263"/>
      <c r="B5" s="266"/>
      <c r="C5" s="266"/>
      <c r="D5" s="266"/>
      <c r="E5" s="267"/>
      <c r="F5" s="266"/>
      <c r="G5" s="266"/>
      <c r="H5" s="267"/>
      <c r="I5" s="266"/>
      <c r="J5" s="266"/>
      <c r="K5" s="267"/>
      <c r="L5" s="266"/>
      <c r="M5" s="266"/>
      <c r="N5" s="267"/>
      <c r="O5" s="266"/>
      <c r="P5" s="266"/>
      <c r="Q5" s="275"/>
      <c r="R5" s="266"/>
      <c r="S5" s="266"/>
      <c r="T5" s="266"/>
      <c r="U5" s="267"/>
      <c r="V5" s="266"/>
      <c r="W5" s="266"/>
      <c r="X5" s="267"/>
    </row>
    <row r="6" spans="1:28" s="61" customFormat="1" ht="11.25" customHeight="1">
      <c r="A6" s="59" t="s">
        <v>4</v>
      </c>
      <c r="B6" s="60">
        <v>1</v>
      </c>
      <c r="C6" s="60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  <c r="I6" s="60">
        <v>8</v>
      </c>
      <c r="J6" s="60">
        <v>9</v>
      </c>
      <c r="K6" s="60">
        <v>10</v>
      </c>
      <c r="L6" s="60">
        <v>11</v>
      </c>
      <c r="M6" s="60">
        <v>12</v>
      </c>
      <c r="N6" s="60">
        <v>13</v>
      </c>
      <c r="O6" s="60">
        <v>14</v>
      </c>
      <c r="P6" s="60">
        <v>15</v>
      </c>
      <c r="Q6" s="60">
        <v>16</v>
      </c>
      <c r="R6" s="60">
        <v>17</v>
      </c>
      <c r="S6" s="60">
        <v>18</v>
      </c>
      <c r="T6" s="60">
        <v>19</v>
      </c>
      <c r="U6" s="60">
        <v>20</v>
      </c>
      <c r="V6" s="60">
        <v>21</v>
      </c>
      <c r="W6" s="60">
        <v>22</v>
      </c>
      <c r="X6" s="60">
        <v>23</v>
      </c>
    </row>
    <row r="7" spans="1:28" s="40" customFormat="1" ht="18" customHeight="1">
      <c r="A7" s="36" t="s">
        <v>76</v>
      </c>
      <c r="B7" s="37">
        <f>SUM(B8:B27)</f>
        <v>3318</v>
      </c>
      <c r="C7" s="37">
        <f t="shared" ref="C7:D7" si="0">SUM(C8:C27)</f>
        <v>5369</v>
      </c>
      <c r="D7" s="37">
        <f t="shared" si="0"/>
        <v>3263</v>
      </c>
      <c r="E7" s="38">
        <f t="shared" ref="E7:E27" si="1">ROUND(D7/C7*100,1)</f>
        <v>60.8</v>
      </c>
      <c r="F7" s="37">
        <f t="shared" ref="F7:G7" si="2">SUM(F8:F27)</f>
        <v>815</v>
      </c>
      <c r="G7" s="37">
        <f t="shared" si="2"/>
        <v>121</v>
      </c>
      <c r="H7" s="38">
        <f t="shared" ref="H7:H27" si="3">IF(F7=0,"",ROUND(G7/F7*100,1))</f>
        <v>14.8</v>
      </c>
      <c r="I7" s="37">
        <f t="shared" ref="I7:J7" si="4">SUM(I8:I27)</f>
        <v>320</v>
      </c>
      <c r="J7" s="37">
        <f t="shared" si="4"/>
        <v>147</v>
      </c>
      <c r="K7" s="38">
        <f t="shared" ref="K7:K27" si="5">IF(I7=0,"",ROUND(J7/I7*100,1))</f>
        <v>45.9</v>
      </c>
      <c r="L7" s="37">
        <f t="shared" ref="L7:M7" si="6">SUM(L8:L27)</f>
        <v>122</v>
      </c>
      <c r="M7" s="37">
        <f t="shared" si="6"/>
        <v>22</v>
      </c>
      <c r="N7" s="38">
        <f t="shared" ref="N7:N27" si="7">IF(L7=0,"",ROUND(M7/L7*100,1))</f>
        <v>18</v>
      </c>
      <c r="O7" s="37">
        <f t="shared" ref="O7:P7" si="8">SUM(O8:O27)</f>
        <v>4324</v>
      </c>
      <c r="P7" s="37">
        <f t="shared" si="8"/>
        <v>2040</v>
      </c>
      <c r="Q7" s="38">
        <f t="shared" ref="Q7:Q27" si="9">IF(O7=0,"",ROUND(P7/O7*100,1))</f>
        <v>47.2</v>
      </c>
      <c r="R7" s="37">
        <f t="shared" ref="R7:T7" si="10">SUM(R8:R27)</f>
        <v>2307</v>
      </c>
      <c r="S7" s="37">
        <f t="shared" si="10"/>
        <v>3209</v>
      </c>
      <c r="T7" s="37">
        <f t="shared" si="10"/>
        <v>2288</v>
      </c>
      <c r="U7" s="38">
        <f t="shared" ref="U7:U27" si="11">IF(S7=0,"",ROUND(T7/S7*100,1))</f>
        <v>71.3</v>
      </c>
      <c r="V7" s="37">
        <f t="shared" ref="V7:W7" si="12">SUM(V8:V27)</f>
        <v>2645</v>
      </c>
      <c r="W7" s="37">
        <f t="shared" si="12"/>
        <v>1813</v>
      </c>
      <c r="X7" s="38">
        <f t="shared" ref="X7:X27" si="13">IF(V7=0,"",ROUND(W7/V7*100,1))</f>
        <v>68.5</v>
      </c>
      <c r="Y7" s="39"/>
      <c r="AB7" s="46"/>
    </row>
    <row r="8" spans="1:28" s="46" customFormat="1" ht="18" customHeight="1">
      <c r="A8" s="69" t="s">
        <v>77</v>
      </c>
      <c r="B8" s="42">
        <v>247</v>
      </c>
      <c r="C8" s="42">
        <v>389</v>
      </c>
      <c r="D8" s="42">
        <v>246</v>
      </c>
      <c r="E8" s="43">
        <f t="shared" si="1"/>
        <v>63.2</v>
      </c>
      <c r="F8" s="42">
        <v>44</v>
      </c>
      <c r="G8" s="42">
        <v>20</v>
      </c>
      <c r="H8" s="43">
        <f t="shared" si="3"/>
        <v>45.5</v>
      </c>
      <c r="I8" s="42">
        <v>9</v>
      </c>
      <c r="J8" s="42">
        <v>18</v>
      </c>
      <c r="K8" s="43">
        <f t="shared" si="5"/>
        <v>200</v>
      </c>
      <c r="L8" s="42">
        <v>11</v>
      </c>
      <c r="M8" s="42">
        <v>0</v>
      </c>
      <c r="N8" s="43">
        <f t="shared" si="7"/>
        <v>0</v>
      </c>
      <c r="O8" s="42">
        <v>374</v>
      </c>
      <c r="P8" s="68">
        <v>152</v>
      </c>
      <c r="Q8" s="43">
        <f t="shared" si="9"/>
        <v>40.6</v>
      </c>
      <c r="R8" s="68">
        <v>166</v>
      </c>
      <c r="S8" s="42">
        <v>258</v>
      </c>
      <c r="T8" s="68">
        <v>166</v>
      </c>
      <c r="U8" s="43">
        <f t="shared" si="11"/>
        <v>64.3</v>
      </c>
      <c r="V8" s="42">
        <v>230</v>
      </c>
      <c r="W8" s="68">
        <v>128</v>
      </c>
      <c r="X8" s="43">
        <f t="shared" si="13"/>
        <v>55.7</v>
      </c>
      <c r="Y8" s="39"/>
      <c r="Z8" s="45"/>
    </row>
    <row r="9" spans="1:28" s="47" customFormat="1" ht="18" customHeight="1">
      <c r="A9" s="69" t="s">
        <v>78</v>
      </c>
      <c r="B9" s="42">
        <v>131</v>
      </c>
      <c r="C9" s="42">
        <v>197</v>
      </c>
      <c r="D9" s="42">
        <v>130</v>
      </c>
      <c r="E9" s="43">
        <f t="shared" si="1"/>
        <v>66</v>
      </c>
      <c r="F9" s="42">
        <v>41</v>
      </c>
      <c r="G9" s="42">
        <v>13</v>
      </c>
      <c r="H9" s="43">
        <f t="shared" si="3"/>
        <v>31.7</v>
      </c>
      <c r="I9" s="42">
        <v>32</v>
      </c>
      <c r="J9" s="42">
        <v>22</v>
      </c>
      <c r="K9" s="43">
        <f t="shared" si="5"/>
        <v>68.8</v>
      </c>
      <c r="L9" s="42">
        <v>4</v>
      </c>
      <c r="M9" s="42">
        <v>2</v>
      </c>
      <c r="N9" s="43">
        <f t="shared" si="7"/>
        <v>50</v>
      </c>
      <c r="O9" s="42">
        <v>183</v>
      </c>
      <c r="P9" s="68">
        <v>110</v>
      </c>
      <c r="Q9" s="43">
        <f t="shared" si="9"/>
        <v>60.1</v>
      </c>
      <c r="R9" s="68">
        <v>90</v>
      </c>
      <c r="S9" s="42">
        <v>114</v>
      </c>
      <c r="T9" s="68">
        <v>90</v>
      </c>
      <c r="U9" s="43">
        <f t="shared" si="11"/>
        <v>78.900000000000006</v>
      </c>
      <c r="V9" s="42">
        <v>104</v>
      </c>
      <c r="W9" s="68">
        <v>74</v>
      </c>
      <c r="X9" s="43">
        <f t="shared" si="13"/>
        <v>71.2</v>
      </c>
      <c r="Y9" s="39"/>
      <c r="Z9" s="45"/>
    </row>
    <row r="10" spans="1:28" s="46" customFormat="1" ht="18" customHeight="1">
      <c r="A10" s="69" t="s">
        <v>79</v>
      </c>
      <c r="B10" s="42">
        <v>86</v>
      </c>
      <c r="C10" s="42">
        <v>146</v>
      </c>
      <c r="D10" s="42">
        <v>86</v>
      </c>
      <c r="E10" s="43">
        <f t="shared" si="1"/>
        <v>58.9</v>
      </c>
      <c r="F10" s="42">
        <v>40</v>
      </c>
      <c r="G10" s="42">
        <v>3</v>
      </c>
      <c r="H10" s="43">
        <f t="shared" si="3"/>
        <v>7.5</v>
      </c>
      <c r="I10" s="42">
        <v>28</v>
      </c>
      <c r="J10" s="42">
        <v>6</v>
      </c>
      <c r="K10" s="43">
        <f t="shared" si="5"/>
        <v>21.4</v>
      </c>
      <c r="L10" s="42">
        <v>10</v>
      </c>
      <c r="M10" s="42">
        <v>2</v>
      </c>
      <c r="N10" s="43">
        <f t="shared" si="7"/>
        <v>20</v>
      </c>
      <c r="O10" s="42">
        <v>137</v>
      </c>
      <c r="P10" s="68">
        <v>74</v>
      </c>
      <c r="Q10" s="43">
        <f t="shared" si="9"/>
        <v>54</v>
      </c>
      <c r="R10" s="68">
        <v>60</v>
      </c>
      <c r="S10" s="42">
        <v>79</v>
      </c>
      <c r="T10" s="68">
        <v>60</v>
      </c>
      <c r="U10" s="43">
        <f t="shared" si="11"/>
        <v>75.900000000000006</v>
      </c>
      <c r="V10" s="42">
        <v>57</v>
      </c>
      <c r="W10" s="68">
        <v>41</v>
      </c>
      <c r="X10" s="43">
        <f t="shared" si="13"/>
        <v>71.900000000000006</v>
      </c>
      <c r="Y10" s="39"/>
      <c r="Z10" s="45"/>
    </row>
    <row r="11" spans="1:28" s="46" customFormat="1" ht="18" customHeight="1">
      <c r="A11" s="69" t="s">
        <v>80</v>
      </c>
      <c r="B11" s="42">
        <v>134</v>
      </c>
      <c r="C11" s="42">
        <v>191</v>
      </c>
      <c r="D11" s="42">
        <v>134</v>
      </c>
      <c r="E11" s="43">
        <f t="shared" si="1"/>
        <v>70.2</v>
      </c>
      <c r="F11" s="42">
        <v>35</v>
      </c>
      <c r="G11" s="42">
        <v>3</v>
      </c>
      <c r="H11" s="43">
        <f t="shared" si="3"/>
        <v>8.6</v>
      </c>
      <c r="I11" s="42">
        <v>10</v>
      </c>
      <c r="J11" s="42">
        <v>1</v>
      </c>
      <c r="K11" s="43">
        <f t="shared" si="5"/>
        <v>10</v>
      </c>
      <c r="L11" s="42">
        <v>1</v>
      </c>
      <c r="M11" s="42">
        <v>0</v>
      </c>
      <c r="N11" s="43">
        <f t="shared" si="7"/>
        <v>0</v>
      </c>
      <c r="O11" s="42">
        <v>160</v>
      </c>
      <c r="P11" s="68">
        <v>91</v>
      </c>
      <c r="Q11" s="43">
        <f t="shared" si="9"/>
        <v>56.9</v>
      </c>
      <c r="R11" s="68">
        <v>91</v>
      </c>
      <c r="S11" s="42">
        <v>124</v>
      </c>
      <c r="T11" s="68">
        <v>91</v>
      </c>
      <c r="U11" s="43">
        <f t="shared" si="11"/>
        <v>73.400000000000006</v>
      </c>
      <c r="V11" s="42">
        <v>92</v>
      </c>
      <c r="W11" s="68">
        <v>61</v>
      </c>
      <c r="X11" s="43">
        <f t="shared" si="13"/>
        <v>66.3</v>
      </c>
      <c r="Y11" s="39"/>
      <c r="Z11" s="45"/>
    </row>
    <row r="12" spans="1:28" s="46" customFormat="1" ht="18" customHeight="1">
      <c r="A12" s="69" t="s">
        <v>81</v>
      </c>
      <c r="B12" s="42">
        <v>36</v>
      </c>
      <c r="C12" s="42">
        <v>60</v>
      </c>
      <c r="D12" s="42">
        <v>36</v>
      </c>
      <c r="E12" s="43">
        <f t="shared" si="1"/>
        <v>60</v>
      </c>
      <c r="F12" s="42">
        <v>6</v>
      </c>
      <c r="G12" s="42">
        <v>2</v>
      </c>
      <c r="H12" s="43">
        <f t="shared" si="3"/>
        <v>33.299999999999997</v>
      </c>
      <c r="I12" s="42">
        <v>3</v>
      </c>
      <c r="J12" s="42">
        <v>3</v>
      </c>
      <c r="K12" s="43">
        <f t="shared" si="5"/>
        <v>100</v>
      </c>
      <c r="L12" s="42">
        <v>4</v>
      </c>
      <c r="M12" s="42">
        <v>0</v>
      </c>
      <c r="N12" s="43">
        <f t="shared" si="7"/>
        <v>0</v>
      </c>
      <c r="O12" s="42">
        <v>57</v>
      </c>
      <c r="P12" s="68">
        <v>29</v>
      </c>
      <c r="Q12" s="43">
        <f t="shared" si="9"/>
        <v>50.9</v>
      </c>
      <c r="R12" s="68">
        <v>27</v>
      </c>
      <c r="S12" s="42">
        <v>34</v>
      </c>
      <c r="T12" s="68">
        <v>27</v>
      </c>
      <c r="U12" s="43">
        <f t="shared" si="11"/>
        <v>79.400000000000006</v>
      </c>
      <c r="V12" s="42">
        <v>28</v>
      </c>
      <c r="W12" s="68">
        <v>19</v>
      </c>
      <c r="X12" s="43">
        <f t="shared" si="13"/>
        <v>67.900000000000006</v>
      </c>
      <c r="Y12" s="39"/>
      <c r="Z12" s="45"/>
    </row>
    <row r="13" spans="1:28" s="46" customFormat="1" ht="18" customHeight="1">
      <c r="A13" s="69" t="s">
        <v>82</v>
      </c>
      <c r="B13" s="42">
        <v>89</v>
      </c>
      <c r="C13" s="42">
        <v>83</v>
      </c>
      <c r="D13" s="42">
        <v>88</v>
      </c>
      <c r="E13" s="43">
        <f t="shared" si="1"/>
        <v>106</v>
      </c>
      <c r="F13" s="42">
        <v>8</v>
      </c>
      <c r="G13" s="42">
        <v>1</v>
      </c>
      <c r="H13" s="43">
        <f t="shared" si="3"/>
        <v>12.5</v>
      </c>
      <c r="I13" s="42">
        <v>6</v>
      </c>
      <c r="J13" s="42">
        <v>2</v>
      </c>
      <c r="K13" s="43">
        <f t="shared" si="5"/>
        <v>33.299999999999997</v>
      </c>
      <c r="L13" s="42">
        <v>9</v>
      </c>
      <c r="M13" s="42">
        <v>2</v>
      </c>
      <c r="N13" s="43">
        <f t="shared" si="7"/>
        <v>22.2</v>
      </c>
      <c r="O13" s="42">
        <v>65</v>
      </c>
      <c r="P13" s="68">
        <v>55</v>
      </c>
      <c r="Q13" s="43">
        <f t="shared" si="9"/>
        <v>84.6</v>
      </c>
      <c r="R13" s="68">
        <v>51</v>
      </c>
      <c r="S13" s="42">
        <v>50</v>
      </c>
      <c r="T13" s="68">
        <v>50</v>
      </c>
      <c r="U13" s="43">
        <f t="shared" si="11"/>
        <v>100</v>
      </c>
      <c r="V13" s="42">
        <v>40</v>
      </c>
      <c r="W13" s="68">
        <v>41</v>
      </c>
      <c r="X13" s="43">
        <f t="shared" si="13"/>
        <v>102.5</v>
      </c>
      <c r="Y13" s="39"/>
      <c r="Z13" s="45"/>
    </row>
    <row r="14" spans="1:28" s="46" customFormat="1" ht="18" customHeight="1">
      <c r="A14" s="69" t="s">
        <v>83</v>
      </c>
      <c r="B14" s="42">
        <v>459</v>
      </c>
      <c r="C14" s="42">
        <v>572</v>
      </c>
      <c r="D14" s="42">
        <v>455</v>
      </c>
      <c r="E14" s="43">
        <f t="shared" si="1"/>
        <v>79.5</v>
      </c>
      <c r="F14" s="42">
        <v>98</v>
      </c>
      <c r="G14" s="42">
        <v>13</v>
      </c>
      <c r="H14" s="43">
        <f t="shared" si="3"/>
        <v>13.3</v>
      </c>
      <c r="I14" s="42">
        <v>43</v>
      </c>
      <c r="J14" s="42">
        <v>31</v>
      </c>
      <c r="K14" s="43">
        <f t="shared" si="5"/>
        <v>72.099999999999994</v>
      </c>
      <c r="L14" s="42">
        <v>3</v>
      </c>
      <c r="M14" s="42">
        <v>0</v>
      </c>
      <c r="N14" s="43">
        <f t="shared" si="7"/>
        <v>0</v>
      </c>
      <c r="O14" s="42">
        <v>402</v>
      </c>
      <c r="P14" s="68">
        <v>194</v>
      </c>
      <c r="Q14" s="43">
        <f t="shared" si="9"/>
        <v>48.3</v>
      </c>
      <c r="R14" s="68">
        <v>366</v>
      </c>
      <c r="S14" s="42">
        <v>390</v>
      </c>
      <c r="T14" s="68">
        <v>365</v>
      </c>
      <c r="U14" s="43">
        <f t="shared" si="11"/>
        <v>93.6</v>
      </c>
      <c r="V14" s="42">
        <v>319</v>
      </c>
      <c r="W14" s="68">
        <v>284</v>
      </c>
      <c r="X14" s="43">
        <f t="shared" si="13"/>
        <v>89</v>
      </c>
      <c r="Y14" s="39"/>
      <c r="Z14" s="45"/>
    </row>
    <row r="15" spans="1:28" s="46" customFormat="1" ht="18" customHeight="1">
      <c r="A15" s="69" t="s">
        <v>84</v>
      </c>
      <c r="B15" s="42">
        <v>295</v>
      </c>
      <c r="C15" s="42">
        <v>497</v>
      </c>
      <c r="D15" s="42">
        <v>295</v>
      </c>
      <c r="E15" s="43">
        <f t="shared" si="1"/>
        <v>59.4</v>
      </c>
      <c r="F15" s="42">
        <v>90</v>
      </c>
      <c r="G15" s="42">
        <v>12</v>
      </c>
      <c r="H15" s="43">
        <f t="shared" si="3"/>
        <v>13.3</v>
      </c>
      <c r="I15" s="42">
        <v>19</v>
      </c>
      <c r="J15" s="42">
        <v>22</v>
      </c>
      <c r="K15" s="43">
        <f t="shared" si="5"/>
        <v>115.8</v>
      </c>
      <c r="L15" s="42">
        <v>0</v>
      </c>
      <c r="M15" s="42">
        <v>3</v>
      </c>
      <c r="N15" s="43" t="str">
        <f t="shared" si="7"/>
        <v/>
      </c>
      <c r="O15" s="42">
        <v>436</v>
      </c>
      <c r="P15" s="68">
        <v>196</v>
      </c>
      <c r="Q15" s="43">
        <f t="shared" si="9"/>
        <v>45</v>
      </c>
      <c r="R15" s="68">
        <v>218</v>
      </c>
      <c r="S15" s="42">
        <v>294</v>
      </c>
      <c r="T15" s="68">
        <v>218</v>
      </c>
      <c r="U15" s="43">
        <f t="shared" si="11"/>
        <v>74.099999999999994</v>
      </c>
      <c r="V15" s="42">
        <v>257</v>
      </c>
      <c r="W15" s="68">
        <v>176</v>
      </c>
      <c r="X15" s="43">
        <f t="shared" si="13"/>
        <v>68.5</v>
      </c>
      <c r="Y15" s="39"/>
      <c r="Z15" s="45"/>
    </row>
    <row r="16" spans="1:28" s="46" customFormat="1" ht="18" customHeight="1">
      <c r="A16" s="69" t="s">
        <v>85</v>
      </c>
      <c r="B16" s="42">
        <v>114</v>
      </c>
      <c r="C16" s="42">
        <v>142</v>
      </c>
      <c r="D16" s="42">
        <v>110</v>
      </c>
      <c r="E16" s="43">
        <f t="shared" si="1"/>
        <v>77.5</v>
      </c>
      <c r="F16" s="42">
        <v>27</v>
      </c>
      <c r="G16" s="42">
        <v>2</v>
      </c>
      <c r="H16" s="43">
        <f t="shared" si="3"/>
        <v>7.4</v>
      </c>
      <c r="I16" s="42">
        <v>16</v>
      </c>
      <c r="J16" s="42">
        <v>1</v>
      </c>
      <c r="K16" s="43">
        <f t="shared" si="5"/>
        <v>6.3</v>
      </c>
      <c r="L16" s="42">
        <v>12</v>
      </c>
      <c r="M16" s="42">
        <v>0</v>
      </c>
      <c r="N16" s="43">
        <f t="shared" si="7"/>
        <v>0</v>
      </c>
      <c r="O16" s="42">
        <v>132</v>
      </c>
      <c r="P16" s="68">
        <v>96</v>
      </c>
      <c r="Q16" s="43">
        <f t="shared" si="9"/>
        <v>72.7</v>
      </c>
      <c r="R16" s="68">
        <v>87</v>
      </c>
      <c r="S16" s="42">
        <v>73</v>
      </c>
      <c r="T16" s="68">
        <v>85</v>
      </c>
      <c r="U16" s="43">
        <f t="shared" si="11"/>
        <v>116.4</v>
      </c>
      <c r="V16" s="42">
        <v>52</v>
      </c>
      <c r="W16" s="68">
        <v>66</v>
      </c>
      <c r="X16" s="43">
        <f t="shared" si="13"/>
        <v>126.9</v>
      </c>
      <c r="Y16" s="39"/>
      <c r="Z16" s="45"/>
    </row>
    <row r="17" spans="1:26" s="46" customFormat="1" ht="18" customHeight="1">
      <c r="A17" s="69" t="s">
        <v>86</v>
      </c>
      <c r="B17" s="42">
        <v>82</v>
      </c>
      <c r="C17" s="42">
        <v>110</v>
      </c>
      <c r="D17" s="42">
        <v>80</v>
      </c>
      <c r="E17" s="43">
        <f t="shared" si="1"/>
        <v>72.7</v>
      </c>
      <c r="F17" s="42">
        <v>22</v>
      </c>
      <c r="G17" s="42">
        <v>0</v>
      </c>
      <c r="H17" s="43">
        <f t="shared" si="3"/>
        <v>0</v>
      </c>
      <c r="I17" s="42">
        <v>22</v>
      </c>
      <c r="J17" s="42">
        <v>6</v>
      </c>
      <c r="K17" s="43">
        <f t="shared" si="5"/>
        <v>27.3</v>
      </c>
      <c r="L17" s="42">
        <v>4</v>
      </c>
      <c r="M17" s="42">
        <v>2</v>
      </c>
      <c r="N17" s="43">
        <f t="shared" si="7"/>
        <v>50</v>
      </c>
      <c r="O17" s="42">
        <v>79</v>
      </c>
      <c r="P17" s="68">
        <v>44</v>
      </c>
      <c r="Q17" s="43">
        <f t="shared" si="9"/>
        <v>55.7</v>
      </c>
      <c r="R17" s="68">
        <v>51</v>
      </c>
      <c r="S17" s="42">
        <v>50</v>
      </c>
      <c r="T17" s="68">
        <v>50</v>
      </c>
      <c r="U17" s="43">
        <f t="shared" si="11"/>
        <v>100</v>
      </c>
      <c r="V17" s="42">
        <v>43</v>
      </c>
      <c r="W17" s="68">
        <v>41</v>
      </c>
      <c r="X17" s="43">
        <f t="shared" si="13"/>
        <v>95.3</v>
      </c>
      <c r="Y17" s="39"/>
      <c r="Z17" s="45"/>
    </row>
    <row r="18" spans="1:26" s="46" customFormat="1" ht="18" customHeight="1">
      <c r="A18" s="69" t="s">
        <v>87</v>
      </c>
      <c r="B18" s="42">
        <v>122</v>
      </c>
      <c r="C18" s="42">
        <v>296</v>
      </c>
      <c r="D18" s="42">
        <v>122</v>
      </c>
      <c r="E18" s="43">
        <f t="shared" si="1"/>
        <v>41.2</v>
      </c>
      <c r="F18" s="42">
        <v>52</v>
      </c>
      <c r="G18" s="42">
        <v>1</v>
      </c>
      <c r="H18" s="43">
        <f t="shared" si="3"/>
        <v>1.9</v>
      </c>
      <c r="I18" s="42">
        <v>28</v>
      </c>
      <c r="J18" s="42">
        <v>7</v>
      </c>
      <c r="K18" s="43">
        <f t="shared" si="5"/>
        <v>25</v>
      </c>
      <c r="L18" s="42">
        <v>17</v>
      </c>
      <c r="M18" s="42">
        <v>0</v>
      </c>
      <c r="N18" s="43">
        <f t="shared" si="7"/>
        <v>0</v>
      </c>
      <c r="O18" s="42">
        <v>199</v>
      </c>
      <c r="P18" s="68">
        <v>56</v>
      </c>
      <c r="Q18" s="43">
        <f t="shared" si="9"/>
        <v>28.1</v>
      </c>
      <c r="R18" s="68">
        <v>88</v>
      </c>
      <c r="S18" s="42">
        <v>172</v>
      </c>
      <c r="T18" s="68">
        <v>88</v>
      </c>
      <c r="U18" s="43">
        <f t="shared" si="11"/>
        <v>51.2</v>
      </c>
      <c r="V18" s="42">
        <v>146</v>
      </c>
      <c r="W18" s="68">
        <v>58</v>
      </c>
      <c r="X18" s="43">
        <f t="shared" si="13"/>
        <v>39.700000000000003</v>
      </c>
      <c r="Y18" s="39"/>
      <c r="Z18" s="45"/>
    </row>
    <row r="19" spans="1:26" s="46" customFormat="1" ht="18" customHeight="1">
      <c r="A19" s="69" t="s">
        <v>88</v>
      </c>
      <c r="B19" s="42">
        <v>191</v>
      </c>
      <c r="C19" s="42">
        <v>288</v>
      </c>
      <c r="D19" s="42">
        <v>181</v>
      </c>
      <c r="E19" s="43">
        <f t="shared" si="1"/>
        <v>62.8</v>
      </c>
      <c r="F19" s="42">
        <v>21</v>
      </c>
      <c r="G19" s="42">
        <v>1</v>
      </c>
      <c r="H19" s="43">
        <f t="shared" si="3"/>
        <v>4.8</v>
      </c>
      <c r="I19" s="42">
        <v>8</v>
      </c>
      <c r="J19" s="42">
        <v>2</v>
      </c>
      <c r="K19" s="43">
        <f t="shared" si="5"/>
        <v>25</v>
      </c>
      <c r="L19" s="42">
        <v>4</v>
      </c>
      <c r="M19" s="42">
        <v>1</v>
      </c>
      <c r="N19" s="43">
        <f t="shared" si="7"/>
        <v>25</v>
      </c>
      <c r="O19" s="42">
        <v>231</v>
      </c>
      <c r="P19" s="68">
        <v>112</v>
      </c>
      <c r="Q19" s="43">
        <f t="shared" si="9"/>
        <v>48.5</v>
      </c>
      <c r="R19" s="68">
        <v>138</v>
      </c>
      <c r="S19" s="42">
        <v>176</v>
      </c>
      <c r="T19" s="68">
        <v>135</v>
      </c>
      <c r="U19" s="43">
        <f t="shared" si="11"/>
        <v>76.7</v>
      </c>
      <c r="V19" s="42">
        <v>146</v>
      </c>
      <c r="W19" s="68">
        <v>99</v>
      </c>
      <c r="X19" s="43">
        <f t="shared" si="13"/>
        <v>67.8</v>
      </c>
      <c r="Y19" s="39"/>
      <c r="Z19" s="45"/>
    </row>
    <row r="20" spans="1:26" s="46" customFormat="1" ht="18" customHeight="1">
      <c r="A20" s="69" t="s">
        <v>89</v>
      </c>
      <c r="B20" s="42">
        <v>95</v>
      </c>
      <c r="C20" s="42">
        <v>126</v>
      </c>
      <c r="D20" s="42">
        <v>91</v>
      </c>
      <c r="E20" s="43">
        <f t="shared" si="1"/>
        <v>72.2</v>
      </c>
      <c r="F20" s="42">
        <v>10</v>
      </c>
      <c r="G20" s="42">
        <v>0</v>
      </c>
      <c r="H20" s="43">
        <f t="shared" si="3"/>
        <v>0</v>
      </c>
      <c r="I20" s="42">
        <v>1</v>
      </c>
      <c r="J20" s="42">
        <v>0</v>
      </c>
      <c r="K20" s="43">
        <f t="shared" si="5"/>
        <v>0</v>
      </c>
      <c r="L20" s="42">
        <v>7</v>
      </c>
      <c r="M20" s="42">
        <v>1</v>
      </c>
      <c r="N20" s="43">
        <f t="shared" si="7"/>
        <v>14.3</v>
      </c>
      <c r="O20" s="42">
        <v>122</v>
      </c>
      <c r="P20" s="68">
        <v>72</v>
      </c>
      <c r="Q20" s="43">
        <f t="shared" si="9"/>
        <v>59</v>
      </c>
      <c r="R20" s="68">
        <v>67</v>
      </c>
      <c r="S20" s="42">
        <v>89</v>
      </c>
      <c r="T20" s="68">
        <v>67</v>
      </c>
      <c r="U20" s="43">
        <f t="shared" si="11"/>
        <v>75.3</v>
      </c>
      <c r="V20" s="42">
        <v>64</v>
      </c>
      <c r="W20" s="68">
        <v>47</v>
      </c>
      <c r="X20" s="43">
        <f t="shared" si="13"/>
        <v>73.400000000000006</v>
      </c>
      <c r="Y20" s="39"/>
      <c r="Z20" s="45"/>
    </row>
    <row r="21" spans="1:26" s="46" customFormat="1" ht="18" customHeight="1">
      <c r="A21" s="69" t="s">
        <v>90</v>
      </c>
      <c r="B21" s="42">
        <v>41</v>
      </c>
      <c r="C21" s="42">
        <v>66</v>
      </c>
      <c r="D21" s="42">
        <v>41</v>
      </c>
      <c r="E21" s="43">
        <f t="shared" si="1"/>
        <v>62.1</v>
      </c>
      <c r="F21" s="42">
        <v>7</v>
      </c>
      <c r="G21" s="42">
        <v>1</v>
      </c>
      <c r="H21" s="43">
        <f t="shared" si="3"/>
        <v>14.3</v>
      </c>
      <c r="I21" s="42">
        <v>0</v>
      </c>
      <c r="J21" s="42">
        <v>0</v>
      </c>
      <c r="K21" s="43" t="str">
        <f t="shared" si="5"/>
        <v/>
      </c>
      <c r="L21" s="42">
        <v>1</v>
      </c>
      <c r="M21" s="42">
        <v>0</v>
      </c>
      <c r="N21" s="43">
        <f t="shared" si="7"/>
        <v>0</v>
      </c>
      <c r="O21" s="42">
        <v>47</v>
      </c>
      <c r="P21" s="68">
        <v>26</v>
      </c>
      <c r="Q21" s="43">
        <f t="shared" si="9"/>
        <v>55.3</v>
      </c>
      <c r="R21" s="68">
        <v>21</v>
      </c>
      <c r="S21" s="42">
        <v>45</v>
      </c>
      <c r="T21" s="68">
        <v>21</v>
      </c>
      <c r="U21" s="43">
        <f t="shared" si="11"/>
        <v>46.7</v>
      </c>
      <c r="V21" s="42">
        <v>37</v>
      </c>
      <c r="W21" s="68">
        <v>16</v>
      </c>
      <c r="X21" s="43">
        <f t="shared" si="13"/>
        <v>43.2</v>
      </c>
      <c r="Y21" s="39"/>
      <c r="Z21" s="45"/>
    </row>
    <row r="22" spans="1:26" s="46" customFormat="1" ht="18" customHeight="1">
      <c r="A22" s="69" t="s">
        <v>91</v>
      </c>
      <c r="B22" s="42">
        <v>52</v>
      </c>
      <c r="C22" s="42">
        <v>293</v>
      </c>
      <c r="D22" s="42">
        <v>51</v>
      </c>
      <c r="E22" s="43">
        <f t="shared" si="1"/>
        <v>17.399999999999999</v>
      </c>
      <c r="F22" s="42">
        <v>127</v>
      </c>
      <c r="G22" s="42">
        <v>0</v>
      </c>
      <c r="H22" s="43">
        <f t="shared" si="3"/>
        <v>0</v>
      </c>
      <c r="I22" s="42">
        <v>51</v>
      </c>
      <c r="J22" s="42">
        <v>0</v>
      </c>
      <c r="K22" s="43">
        <f t="shared" si="5"/>
        <v>0</v>
      </c>
      <c r="L22" s="42">
        <v>9</v>
      </c>
      <c r="M22" s="42">
        <v>1</v>
      </c>
      <c r="N22" s="43">
        <f t="shared" si="7"/>
        <v>11.1</v>
      </c>
      <c r="O22" s="42">
        <v>246</v>
      </c>
      <c r="P22" s="68">
        <v>25</v>
      </c>
      <c r="Q22" s="43">
        <f t="shared" si="9"/>
        <v>10.199999999999999</v>
      </c>
      <c r="R22" s="68">
        <v>35</v>
      </c>
      <c r="S22" s="42">
        <v>104</v>
      </c>
      <c r="T22" s="68">
        <v>35</v>
      </c>
      <c r="U22" s="43">
        <f t="shared" si="11"/>
        <v>33.700000000000003</v>
      </c>
      <c r="V22" s="42">
        <v>83</v>
      </c>
      <c r="W22" s="68">
        <v>30</v>
      </c>
      <c r="X22" s="43">
        <f t="shared" si="13"/>
        <v>36.1</v>
      </c>
      <c r="Y22" s="39"/>
      <c r="Z22" s="45"/>
    </row>
    <row r="23" spans="1:26" s="46" customFormat="1" ht="18" customHeight="1">
      <c r="A23" s="69" t="s">
        <v>92</v>
      </c>
      <c r="B23" s="42">
        <v>154</v>
      </c>
      <c r="C23" s="42">
        <v>215</v>
      </c>
      <c r="D23" s="42">
        <v>153</v>
      </c>
      <c r="E23" s="43">
        <f t="shared" si="1"/>
        <v>71.2</v>
      </c>
      <c r="F23" s="42">
        <v>19</v>
      </c>
      <c r="G23" s="42">
        <v>3</v>
      </c>
      <c r="H23" s="43">
        <f t="shared" si="3"/>
        <v>15.8</v>
      </c>
      <c r="I23" s="42">
        <v>10</v>
      </c>
      <c r="J23" s="42">
        <v>4</v>
      </c>
      <c r="K23" s="43">
        <f t="shared" si="5"/>
        <v>40</v>
      </c>
      <c r="L23" s="42">
        <v>0</v>
      </c>
      <c r="M23" s="42">
        <v>0</v>
      </c>
      <c r="N23" s="43" t="str">
        <f t="shared" si="7"/>
        <v/>
      </c>
      <c r="O23" s="42">
        <v>191</v>
      </c>
      <c r="P23" s="68">
        <v>115</v>
      </c>
      <c r="Q23" s="43">
        <f t="shared" si="9"/>
        <v>60.2</v>
      </c>
      <c r="R23" s="68">
        <v>117</v>
      </c>
      <c r="S23" s="42">
        <v>140</v>
      </c>
      <c r="T23" s="68">
        <v>117</v>
      </c>
      <c r="U23" s="43">
        <f t="shared" si="11"/>
        <v>83.6</v>
      </c>
      <c r="V23" s="42">
        <v>108</v>
      </c>
      <c r="W23" s="68">
        <v>95</v>
      </c>
      <c r="X23" s="43">
        <f t="shared" si="13"/>
        <v>88</v>
      </c>
      <c r="Y23" s="39"/>
      <c r="Z23" s="45"/>
    </row>
    <row r="24" spans="1:26" s="46" customFormat="1" ht="18" customHeight="1">
      <c r="A24" s="69" t="s">
        <v>93</v>
      </c>
      <c r="B24" s="42">
        <v>157</v>
      </c>
      <c r="C24" s="42">
        <v>226</v>
      </c>
      <c r="D24" s="42">
        <v>157</v>
      </c>
      <c r="E24" s="43">
        <f t="shared" si="1"/>
        <v>69.5</v>
      </c>
      <c r="F24" s="42">
        <v>22</v>
      </c>
      <c r="G24" s="42">
        <v>5</v>
      </c>
      <c r="H24" s="43">
        <f t="shared" si="3"/>
        <v>22.7</v>
      </c>
      <c r="I24" s="42">
        <v>3</v>
      </c>
      <c r="J24" s="42">
        <v>0</v>
      </c>
      <c r="K24" s="43">
        <f t="shared" si="5"/>
        <v>0</v>
      </c>
      <c r="L24" s="42">
        <v>4</v>
      </c>
      <c r="M24" s="42">
        <v>3</v>
      </c>
      <c r="N24" s="43">
        <f t="shared" si="7"/>
        <v>75</v>
      </c>
      <c r="O24" s="42">
        <v>180</v>
      </c>
      <c r="P24" s="68">
        <v>109</v>
      </c>
      <c r="Q24" s="43">
        <f t="shared" si="9"/>
        <v>60.6</v>
      </c>
      <c r="R24" s="68">
        <v>105</v>
      </c>
      <c r="S24" s="42">
        <v>158</v>
      </c>
      <c r="T24" s="68">
        <v>105</v>
      </c>
      <c r="U24" s="43">
        <f t="shared" si="11"/>
        <v>66.5</v>
      </c>
      <c r="V24" s="42">
        <v>126</v>
      </c>
      <c r="W24" s="68">
        <v>91</v>
      </c>
      <c r="X24" s="43">
        <f t="shared" si="13"/>
        <v>72.2</v>
      </c>
      <c r="Y24" s="39"/>
      <c r="Z24" s="45"/>
    </row>
    <row r="25" spans="1:26" s="46" customFormat="1" ht="18" customHeight="1">
      <c r="A25" s="69" t="s">
        <v>94</v>
      </c>
      <c r="B25" s="42">
        <v>128</v>
      </c>
      <c r="C25" s="42">
        <v>191</v>
      </c>
      <c r="D25" s="42">
        <v>126</v>
      </c>
      <c r="E25" s="43">
        <f t="shared" si="1"/>
        <v>66</v>
      </c>
      <c r="F25" s="42">
        <v>40</v>
      </c>
      <c r="G25" s="42">
        <v>10</v>
      </c>
      <c r="H25" s="43">
        <f t="shared" si="3"/>
        <v>25</v>
      </c>
      <c r="I25" s="42">
        <v>13</v>
      </c>
      <c r="J25" s="42">
        <v>13</v>
      </c>
      <c r="K25" s="43">
        <f t="shared" si="5"/>
        <v>100</v>
      </c>
      <c r="L25" s="42">
        <v>16</v>
      </c>
      <c r="M25" s="42">
        <v>4</v>
      </c>
      <c r="N25" s="43">
        <f t="shared" si="7"/>
        <v>25</v>
      </c>
      <c r="O25" s="42">
        <v>185</v>
      </c>
      <c r="P25" s="68">
        <v>121</v>
      </c>
      <c r="Q25" s="43">
        <f t="shared" si="9"/>
        <v>65.400000000000006</v>
      </c>
      <c r="R25" s="68">
        <v>97</v>
      </c>
      <c r="S25" s="42">
        <v>101</v>
      </c>
      <c r="T25" s="68">
        <v>97</v>
      </c>
      <c r="U25" s="43">
        <f t="shared" si="11"/>
        <v>96</v>
      </c>
      <c r="V25" s="42">
        <v>71</v>
      </c>
      <c r="W25" s="68">
        <v>82</v>
      </c>
      <c r="X25" s="43">
        <f t="shared" si="13"/>
        <v>115.5</v>
      </c>
      <c r="Y25" s="39"/>
      <c r="Z25" s="45"/>
    </row>
    <row r="26" spans="1:26" s="46" customFormat="1" ht="18" customHeight="1">
      <c r="A26" s="69" t="s">
        <v>95</v>
      </c>
      <c r="B26" s="42">
        <v>178</v>
      </c>
      <c r="C26" s="42">
        <v>283</v>
      </c>
      <c r="D26" s="42">
        <v>175</v>
      </c>
      <c r="E26" s="43">
        <f t="shared" si="1"/>
        <v>61.8</v>
      </c>
      <c r="F26" s="42">
        <v>13</v>
      </c>
      <c r="G26" s="42">
        <v>7</v>
      </c>
      <c r="H26" s="43">
        <f t="shared" si="3"/>
        <v>53.8</v>
      </c>
      <c r="I26" s="42">
        <v>6</v>
      </c>
      <c r="J26" s="42">
        <v>4</v>
      </c>
      <c r="K26" s="43">
        <f t="shared" si="5"/>
        <v>66.7</v>
      </c>
      <c r="L26" s="42">
        <v>0</v>
      </c>
      <c r="M26" s="42">
        <v>0</v>
      </c>
      <c r="N26" s="43" t="str">
        <f t="shared" si="7"/>
        <v/>
      </c>
      <c r="O26" s="42">
        <v>240</v>
      </c>
      <c r="P26" s="68">
        <v>135</v>
      </c>
      <c r="Q26" s="43">
        <f t="shared" si="9"/>
        <v>56.3</v>
      </c>
      <c r="R26" s="68">
        <v>114</v>
      </c>
      <c r="S26" s="42">
        <v>190</v>
      </c>
      <c r="T26" s="68">
        <v>114</v>
      </c>
      <c r="U26" s="43">
        <f t="shared" si="11"/>
        <v>60</v>
      </c>
      <c r="V26" s="42">
        <v>167</v>
      </c>
      <c r="W26" s="68">
        <v>99</v>
      </c>
      <c r="X26" s="43">
        <f t="shared" si="13"/>
        <v>59.3</v>
      </c>
      <c r="Y26" s="39"/>
      <c r="Z26" s="45"/>
    </row>
    <row r="27" spans="1:26" s="46" customFormat="1" ht="18" customHeight="1">
      <c r="A27" s="69" t="s">
        <v>96</v>
      </c>
      <c r="B27" s="42">
        <v>527</v>
      </c>
      <c r="C27" s="42">
        <v>998</v>
      </c>
      <c r="D27" s="42">
        <v>506</v>
      </c>
      <c r="E27" s="43">
        <f t="shared" si="1"/>
        <v>50.7</v>
      </c>
      <c r="F27" s="42">
        <v>93</v>
      </c>
      <c r="G27" s="42">
        <v>24</v>
      </c>
      <c r="H27" s="43">
        <f t="shared" si="3"/>
        <v>25.8</v>
      </c>
      <c r="I27" s="42">
        <v>12</v>
      </c>
      <c r="J27" s="42">
        <v>5</v>
      </c>
      <c r="K27" s="43">
        <f t="shared" si="5"/>
        <v>41.7</v>
      </c>
      <c r="L27" s="42">
        <v>6</v>
      </c>
      <c r="M27" s="42">
        <v>1</v>
      </c>
      <c r="N27" s="43">
        <f t="shared" si="7"/>
        <v>16.7</v>
      </c>
      <c r="O27" s="42">
        <v>658</v>
      </c>
      <c r="P27" s="68">
        <v>228</v>
      </c>
      <c r="Q27" s="43">
        <f t="shared" si="9"/>
        <v>34.700000000000003</v>
      </c>
      <c r="R27" s="68">
        <v>318</v>
      </c>
      <c r="S27" s="42">
        <v>568</v>
      </c>
      <c r="T27" s="68">
        <v>307</v>
      </c>
      <c r="U27" s="43">
        <f t="shared" si="11"/>
        <v>54</v>
      </c>
      <c r="V27" s="42">
        <v>475</v>
      </c>
      <c r="W27" s="68">
        <v>265</v>
      </c>
      <c r="X27" s="43">
        <f t="shared" si="13"/>
        <v>55.8</v>
      </c>
      <c r="Y27" s="39"/>
      <c r="Z27" s="45"/>
    </row>
    <row r="28" spans="1:26" ht="34.5" customHeight="1">
      <c r="A28" s="48"/>
      <c r="B28" s="268" t="s">
        <v>100</v>
      </c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50"/>
      <c r="P28" s="50"/>
      <c r="Q28" s="50"/>
      <c r="R28" s="50"/>
      <c r="S28" s="50"/>
      <c r="T28" s="50"/>
      <c r="U28" s="50"/>
    </row>
    <row r="29" spans="1:26">
      <c r="A29" s="51"/>
      <c r="B29" s="51"/>
      <c r="C29" s="51"/>
      <c r="D29" s="51"/>
      <c r="E29" s="51"/>
      <c r="F29" s="51"/>
      <c r="G29" s="51"/>
      <c r="H29" s="5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6">
      <c r="A30" s="51"/>
      <c r="B30" s="51"/>
      <c r="C30" s="51"/>
      <c r="D30" s="51"/>
      <c r="E30" s="51"/>
      <c r="F30" s="51"/>
      <c r="G30" s="51"/>
      <c r="H30" s="5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6">
      <c r="A31" s="51"/>
      <c r="B31" s="51"/>
      <c r="C31" s="51"/>
      <c r="D31" s="51"/>
      <c r="E31" s="51"/>
      <c r="F31" s="51"/>
      <c r="G31" s="51"/>
      <c r="H31" s="51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6"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</row>
    <row r="33" spans="9:21"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9:21"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9:21"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9:21"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9:21"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9:21"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9:21"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pans="9:21"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9:21"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9:21"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9:21"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9:21"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9:21"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9:21"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9:21"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</row>
    <row r="48" spans="9:21"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9:21"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9:21"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9:21"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</row>
    <row r="52" spans="9:21"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</row>
    <row r="53" spans="9:21"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</row>
    <row r="54" spans="9:21"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</row>
    <row r="55" spans="9:21"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</row>
    <row r="56" spans="9:21"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spans="9:21"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9:21"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9:21"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9:21"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</row>
    <row r="61" spans="9:21"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</row>
    <row r="62" spans="9:21"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</row>
    <row r="63" spans="9:21"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</row>
    <row r="64" spans="9:21"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  <row r="65" spans="9:21"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</row>
    <row r="66" spans="9:21"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</row>
    <row r="67" spans="9:21"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</row>
    <row r="68" spans="9:21"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</row>
    <row r="69" spans="9:21"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</row>
    <row r="70" spans="9:21"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9:21"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</row>
    <row r="72" spans="9:21"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9:21"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</row>
    <row r="74" spans="9:21"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</row>
    <row r="75" spans="9:21"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</row>
    <row r="76" spans="9:21"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</row>
    <row r="77" spans="9:21"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9:21"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</row>
    <row r="79" spans="9:21"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</row>
    <row r="80" spans="9:21"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</row>
    <row r="81" spans="9:21"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spans="9:21"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9:21"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</sheetData>
  <mergeCells count="36">
    <mergeCell ref="V3:X3"/>
    <mergeCell ref="V4:V5"/>
    <mergeCell ref="W4:W5"/>
    <mergeCell ref="X4:X5"/>
    <mergeCell ref="T4:T5"/>
    <mergeCell ref="U4:U5"/>
    <mergeCell ref="L3:N3"/>
    <mergeCell ref="B4:B5"/>
    <mergeCell ref="I4:I5"/>
    <mergeCell ref="J4:J5"/>
    <mergeCell ref="C4:C5"/>
    <mergeCell ref="D4:D5"/>
    <mergeCell ref="B28:N28"/>
    <mergeCell ref="V2:W2"/>
    <mergeCell ref="T1:U1"/>
    <mergeCell ref="O3:Q3"/>
    <mergeCell ref="O4:O5"/>
    <mergeCell ref="P4:P5"/>
    <mergeCell ref="Q4:Q5"/>
    <mergeCell ref="S4:S5"/>
    <mergeCell ref="K4:K5"/>
    <mergeCell ref="L4:L5"/>
    <mergeCell ref="T2:U2"/>
    <mergeCell ref="S3:U3"/>
    <mergeCell ref="R4:R5"/>
    <mergeCell ref="B1:N1"/>
    <mergeCell ref="M4:M5"/>
    <mergeCell ref="N4:N5"/>
    <mergeCell ref="A3:A5"/>
    <mergeCell ref="C3:E3"/>
    <mergeCell ref="F3:H3"/>
    <mergeCell ref="I3:K3"/>
    <mergeCell ref="G4:G5"/>
    <mergeCell ref="H4:H5"/>
    <mergeCell ref="E4:E5"/>
    <mergeCell ref="F4:F5"/>
  </mergeCells>
  <phoneticPr fontId="0" type="noConversion"/>
  <pageMargins left="0.11811023622047245" right="0.11811023622047245" top="0.39370078740157483" bottom="0.15748031496062992" header="0.31496062992125984" footer="0.31496062992125984"/>
  <pageSetup paperSize="9" scale="85" orientation="landscape" r:id="rId1"/>
  <headerFooter alignWithMargins="0"/>
  <colBreaks count="1" manualBreakCount="1">
    <brk id="14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18"/>
  <sheetViews>
    <sheetView view="pageBreakPreview" topLeftCell="A10" zoomScale="90" zoomScaleNormal="70" zoomScaleSheetLayoutView="90" workbookViewId="0">
      <selection activeCell="B13" sqref="B13:C14"/>
    </sheetView>
  </sheetViews>
  <sheetFormatPr defaultColWidth="8" defaultRowHeight="12.75"/>
  <cols>
    <col min="1" max="1" width="60.85546875" style="2" customWidth="1"/>
    <col min="2" max="3" width="17.42578125" style="2" customWidth="1"/>
    <col min="4" max="4" width="10.85546875" style="2" customWidth="1"/>
    <col min="5" max="5" width="15" style="2" customWidth="1"/>
    <col min="6" max="16384" width="8" style="2"/>
  </cols>
  <sheetData>
    <row r="1" spans="1:11" ht="54.75" customHeight="1">
      <c r="A1" s="250" t="s">
        <v>69</v>
      </c>
      <c r="B1" s="250"/>
      <c r="C1" s="250"/>
      <c r="D1" s="250"/>
      <c r="E1" s="250"/>
    </row>
    <row r="2" spans="1:11" s="3" customFormat="1" ht="23.25" customHeight="1">
      <c r="A2" s="255" t="s">
        <v>0</v>
      </c>
      <c r="B2" s="251" t="s">
        <v>107</v>
      </c>
      <c r="C2" s="251" t="s">
        <v>108</v>
      </c>
      <c r="D2" s="253" t="s">
        <v>1</v>
      </c>
      <c r="E2" s="254"/>
    </row>
    <row r="3" spans="1:11" s="3" customFormat="1" ht="42" customHeight="1">
      <c r="A3" s="256"/>
      <c r="B3" s="252"/>
      <c r="C3" s="252"/>
      <c r="D3" s="4" t="s">
        <v>2</v>
      </c>
      <c r="E3" s="5" t="s">
        <v>50</v>
      </c>
    </row>
    <row r="4" spans="1:11" s="8" customFormat="1" ht="15.75" customHeight="1">
      <c r="A4" s="86" t="s">
        <v>4</v>
      </c>
      <c r="B4" s="87">
        <v>1</v>
      </c>
      <c r="C4" s="87">
        <v>2</v>
      </c>
      <c r="D4" s="87">
        <v>3</v>
      </c>
      <c r="E4" s="87">
        <v>4</v>
      </c>
    </row>
    <row r="5" spans="1:11" s="8" customFormat="1" ht="38.25" customHeight="1">
      <c r="A5" s="9" t="s">
        <v>101</v>
      </c>
      <c r="B5" s="147" t="s">
        <v>45</v>
      </c>
      <c r="C5" s="128">
        <f>'4'!B7</f>
        <v>485</v>
      </c>
      <c r="D5" s="148" t="s">
        <v>42</v>
      </c>
      <c r="E5" s="141" t="s">
        <v>42</v>
      </c>
      <c r="K5" s="11"/>
    </row>
    <row r="6" spans="1:11" s="3" customFormat="1" ht="38.25" customHeight="1">
      <c r="A6" s="9" t="s">
        <v>61</v>
      </c>
      <c r="B6" s="128">
        <f>'4'!C7</f>
        <v>714</v>
      </c>
      <c r="C6" s="128">
        <f>'4'!D7</f>
        <v>469</v>
      </c>
      <c r="D6" s="141">
        <f>ROUND(C6/B6*100,1)</f>
        <v>65.7</v>
      </c>
      <c r="E6" s="126">
        <f t="shared" ref="E6:E10" si="0">C6-B6</f>
        <v>-245</v>
      </c>
      <c r="K6" s="11"/>
    </row>
    <row r="7" spans="1:11" s="3" customFormat="1" ht="39.75" customHeight="1">
      <c r="A7" s="12" t="s">
        <v>62</v>
      </c>
      <c r="B7" s="128">
        <f>'4'!F7</f>
        <v>74</v>
      </c>
      <c r="C7" s="128">
        <f>'4'!G7</f>
        <v>21</v>
      </c>
      <c r="D7" s="141">
        <f>ROUND(C7/B7*100,1)</f>
        <v>28.4</v>
      </c>
      <c r="E7" s="126">
        <f t="shared" si="0"/>
        <v>-53</v>
      </c>
      <c r="K7" s="11"/>
    </row>
    <row r="8" spans="1:11" s="3" customFormat="1" ht="35.25" customHeight="1">
      <c r="A8" s="13" t="s">
        <v>53</v>
      </c>
      <c r="B8" s="128">
        <f>'4'!I7</f>
        <v>19</v>
      </c>
      <c r="C8" s="128">
        <f>'4'!J7</f>
        <v>8</v>
      </c>
      <c r="D8" s="141">
        <f>ROUND(C8/B8*100,1)</f>
        <v>42.1</v>
      </c>
      <c r="E8" s="126">
        <f t="shared" si="0"/>
        <v>-11</v>
      </c>
      <c r="K8" s="11"/>
    </row>
    <row r="9" spans="1:11" s="3" customFormat="1" ht="45.75" customHeight="1">
      <c r="A9" s="13" t="s">
        <v>63</v>
      </c>
      <c r="B9" s="128">
        <f>'4'!L7</f>
        <v>17</v>
      </c>
      <c r="C9" s="128">
        <f>'4'!M7</f>
        <v>1</v>
      </c>
      <c r="D9" s="141">
        <f>ROUND(C9/B9*100,1)</f>
        <v>5.9</v>
      </c>
      <c r="E9" s="126">
        <f t="shared" si="0"/>
        <v>-16</v>
      </c>
      <c r="K9" s="11"/>
    </row>
    <row r="10" spans="1:11" s="3" customFormat="1" ht="55.5" customHeight="1">
      <c r="A10" s="13" t="s">
        <v>55</v>
      </c>
      <c r="B10" s="128">
        <f>'4'!O7</f>
        <v>576</v>
      </c>
      <c r="C10" s="128">
        <f>'4'!P7</f>
        <v>309</v>
      </c>
      <c r="D10" s="141">
        <f>ROUND(C10/B10*100,1)</f>
        <v>53.6</v>
      </c>
      <c r="E10" s="126">
        <f t="shared" si="0"/>
        <v>-267</v>
      </c>
      <c r="K10" s="11"/>
    </row>
    <row r="11" spans="1:11" s="3" customFormat="1" ht="12.75" customHeight="1">
      <c r="A11" s="257" t="s">
        <v>5</v>
      </c>
      <c r="B11" s="258"/>
      <c r="C11" s="258"/>
      <c r="D11" s="258"/>
      <c r="E11" s="258"/>
      <c r="K11" s="11"/>
    </row>
    <row r="12" spans="1:11" s="3" customFormat="1" ht="15" customHeight="1">
      <c r="A12" s="259"/>
      <c r="B12" s="260"/>
      <c r="C12" s="260"/>
      <c r="D12" s="260"/>
      <c r="E12" s="260"/>
      <c r="K12" s="11"/>
    </row>
    <row r="13" spans="1:11" s="3" customFormat="1" ht="20.25" customHeight="1">
      <c r="A13" s="255" t="s">
        <v>0</v>
      </c>
      <c r="B13" s="262" t="s">
        <v>109</v>
      </c>
      <c r="C13" s="262" t="s">
        <v>110</v>
      </c>
      <c r="D13" s="253" t="s">
        <v>1</v>
      </c>
      <c r="E13" s="254"/>
      <c r="K13" s="11"/>
    </row>
    <row r="14" spans="1:11" ht="35.25" customHeight="1">
      <c r="A14" s="256"/>
      <c r="B14" s="262"/>
      <c r="C14" s="262"/>
      <c r="D14" s="4" t="s">
        <v>2</v>
      </c>
      <c r="E14" s="5" t="s">
        <v>56</v>
      </c>
      <c r="K14" s="11"/>
    </row>
    <row r="15" spans="1:11" ht="24" customHeight="1">
      <c r="A15" s="9" t="s">
        <v>64</v>
      </c>
      <c r="B15" s="15" t="s">
        <v>45</v>
      </c>
      <c r="C15" s="130">
        <f>'4'!R7</f>
        <v>303</v>
      </c>
      <c r="D15" s="16" t="s">
        <v>42</v>
      </c>
      <c r="E15" s="17" t="s">
        <v>42</v>
      </c>
      <c r="K15" s="11"/>
    </row>
    <row r="16" spans="1:11" ht="25.5" customHeight="1">
      <c r="A16" s="1" t="s">
        <v>61</v>
      </c>
      <c r="B16" s="129">
        <f>'4'!S7</f>
        <v>445</v>
      </c>
      <c r="C16" s="129">
        <f>'4'!T7</f>
        <v>297</v>
      </c>
      <c r="D16" s="16">
        <f>ROUND(C16/B16*100,1)</f>
        <v>66.7</v>
      </c>
      <c r="E16" s="127">
        <f t="shared" ref="E16:E17" si="1">C16-B16</f>
        <v>-148</v>
      </c>
      <c r="K16" s="11"/>
    </row>
    <row r="17" spans="1:11" ht="28.5" customHeight="1">
      <c r="A17" s="1" t="s">
        <v>59</v>
      </c>
      <c r="B17" s="129">
        <f>'4'!V7</f>
        <v>379</v>
      </c>
      <c r="C17" s="129">
        <f>'4'!W7</f>
        <v>234</v>
      </c>
      <c r="D17" s="16">
        <f>ROUND(C17/B17*100,1)</f>
        <v>61.7</v>
      </c>
      <c r="E17" s="127">
        <f t="shared" si="1"/>
        <v>-145</v>
      </c>
      <c r="K17" s="11"/>
    </row>
    <row r="18" spans="1:11" ht="58.5" customHeight="1">
      <c r="A18" s="261" t="s">
        <v>97</v>
      </c>
      <c r="B18" s="261"/>
      <c r="C18" s="261"/>
      <c r="D18" s="261"/>
      <c r="E18" s="261"/>
    </row>
  </sheetData>
  <mergeCells count="11">
    <mergeCell ref="A1:E1"/>
    <mergeCell ref="B2:B3"/>
    <mergeCell ref="C2:C3"/>
    <mergeCell ref="D2:E2"/>
    <mergeCell ref="A2:A3"/>
    <mergeCell ref="A18:E18"/>
    <mergeCell ref="A13:A14"/>
    <mergeCell ref="A11:E12"/>
    <mergeCell ref="B13:B14"/>
    <mergeCell ref="C13:C14"/>
    <mergeCell ref="D13:E13"/>
  </mergeCells>
  <phoneticPr fontId="87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8"/>
  <sheetViews>
    <sheetView view="pageBreakPreview" topLeftCell="F1" zoomScale="90" zoomScaleNormal="90" zoomScaleSheetLayoutView="90" workbookViewId="0">
      <selection activeCell="V8" sqref="V8:W27"/>
    </sheetView>
  </sheetViews>
  <sheetFormatPr defaultColWidth="9.140625" defaultRowHeight="14.25"/>
  <cols>
    <col min="1" max="1" width="18.28515625" style="49" customWidth="1"/>
    <col min="2" max="2" width="13" style="49" customWidth="1"/>
    <col min="3" max="13" width="10.28515625" style="49" customWidth="1"/>
    <col min="14" max="14" width="10" style="49" customWidth="1"/>
    <col min="15" max="16" width="11.5703125" style="49" customWidth="1"/>
    <col min="17" max="18" width="12.28515625" style="49" customWidth="1"/>
    <col min="19" max="19" width="9.42578125" style="49" customWidth="1"/>
    <col min="20" max="20" width="15.7109375" style="49" customWidth="1"/>
    <col min="21" max="21" width="9" style="49" customWidth="1"/>
    <col min="22" max="22" width="8.85546875" style="49" customWidth="1"/>
    <col min="23" max="23" width="8.5703125" style="49" customWidth="1"/>
    <col min="24" max="16384" width="9.140625" style="49"/>
  </cols>
  <sheetData>
    <row r="1" spans="1:24" s="28" customFormat="1" ht="46.15" customHeight="1">
      <c r="A1" s="27"/>
      <c r="B1" s="279" t="s">
        <v>112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"/>
      <c r="O1" s="27"/>
      <c r="P1" s="27"/>
      <c r="Q1" s="27"/>
      <c r="R1" s="27"/>
      <c r="S1" s="27"/>
      <c r="T1" s="27"/>
      <c r="U1" s="27"/>
      <c r="V1" s="27"/>
      <c r="W1" s="27"/>
      <c r="X1" s="146" t="s">
        <v>21</v>
      </c>
    </row>
    <row r="2" spans="1:24" s="31" customFormat="1" ht="14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2"/>
      <c r="N2" s="32" t="s">
        <v>6</v>
      </c>
      <c r="O2" s="29"/>
      <c r="P2" s="29"/>
      <c r="Q2" s="30"/>
      <c r="R2" s="30"/>
      <c r="S2" s="30"/>
      <c r="T2" s="30"/>
      <c r="V2" s="30"/>
      <c r="W2" s="32"/>
      <c r="X2" s="76" t="s">
        <v>6</v>
      </c>
    </row>
    <row r="3" spans="1:24" ht="57" customHeight="1">
      <c r="A3" s="283"/>
      <c r="B3" s="145" t="s">
        <v>98</v>
      </c>
      <c r="C3" s="280" t="s">
        <v>8</v>
      </c>
      <c r="D3" s="281"/>
      <c r="E3" s="282"/>
      <c r="F3" s="280" t="s">
        <v>39</v>
      </c>
      <c r="G3" s="281"/>
      <c r="H3" s="282"/>
      <c r="I3" s="280" t="s">
        <v>11</v>
      </c>
      <c r="J3" s="281"/>
      <c r="K3" s="282"/>
      <c r="L3" s="280" t="s">
        <v>12</v>
      </c>
      <c r="M3" s="281"/>
      <c r="N3" s="282"/>
      <c r="O3" s="280" t="s">
        <v>10</v>
      </c>
      <c r="P3" s="281"/>
      <c r="Q3" s="282"/>
      <c r="R3" s="102" t="s">
        <v>44</v>
      </c>
      <c r="S3" s="280" t="s">
        <v>13</v>
      </c>
      <c r="T3" s="281"/>
      <c r="U3" s="282"/>
      <c r="V3" s="280" t="s">
        <v>18</v>
      </c>
      <c r="W3" s="281"/>
      <c r="X3" s="282"/>
    </row>
    <row r="4" spans="1:24" ht="14.25" customHeight="1">
      <c r="A4" s="284"/>
      <c r="B4" s="265" t="s">
        <v>99</v>
      </c>
      <c r="C4" s="265" t="s">
        <v>27</v>
      </c>
      <c r="D4" s="265" t="s">
        <v>99</v>
      </c>
      <c r="E4" s="267" t="s">
        <v>2</v>
      </c>
      <c r="F4" s="265" t="s">
        <v>27</v>
      </c>
      <c r="G4" s="265" t="s">
        <v>99</v>
      </c>
      <c r="H4" s="267" t="s">
        <v>2</v>
      </c>
      <c r="I4" s="265" t="s">
        <v>27</v>
      </c>
      <c r="J4" s="265" t="s">
        <v>99</v>
      </c>
      <c r="K4" s="267" t="s">
        <v>2</v>
      </c>
      <c r="L4" s="265" t="s">
        <v>27</v>
      </c>
      <c r="M4" s="265" t="s">
        <v>99</v>
      </c>
      <c r="N4" s="267" t="s">
        <v>2</v>
      </c>
      <c r="O4" s="265" t="s">
        <v>27</v>
      </c>
      <c r="P4" s="265" t="s">
        <v>99</v>
      </c>
      <c r="Q4" s="274" t="s">
        <v>2</v>
      </c>
      <c r="R4" s="265" t="s">
        <v>99</v>
      </c>
      <c r="S4" s="265" t="s">
        <v>27</v>
      </c>
      <c r="T4" s="265" t="s">
        <v>99</v>
      </c>
      <c r="U4" s="267" t="s">
        <v>2</v>
      </c>
      <c r="V4" s="265" t="s">
        <v>27</v>
      </c>
      <c r="W4" s="265" t="s">
        <v>99</v>
      </c>
      <c r="X4" s="267" t="s">
        <v>2</v>
      </c>
    </row>
    <row r="5" spans="1:24" ht="14.25" customHeight="1">
      <c r="A5" s="285"/>
      <c r="B5" s="266"/>
      <c r="C5" s="266"/>
      <c r="D5" s="266"/>
      <c r="E5" s="267"/>
      <c r="F5" s="266"/>
      <c r="G5" s="266"/>
      <c r="H5" s="267"/>
      <c r="I5" s="266"/>
      <c r="J5" s="266"/>
      <c r="K5" s="267"/>
      <c r="L5" s="266"/>
      <c r="M5" s="266"/>
      <c r="N5" s="267"/>
      <c r="O5" s="266"/>
      <c r="P5" s="266"/>
      <c r="Q5" s="275"/>
      <c r="R5" s="266"/>
      <c r="S5" s="266"/>
      <c r="T5" s="266"/>
      <c r="U5" s="267"/>
      <c r="V5" s="266"/>
      <c r="W5" s="266"/>
      <c r="X5" s="267"/>
    </row>
    <row r="6" spans="1:24">
      <c r="A6" s="35" t="s">
        <v>4</v>
      </c>
      <c r="B6" s="60">
        <v>1</v>
      </c>
      <c r="C6" s="60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  <c r="I6" s="60">
        <v>8</v>
      </c>
      <c r="J6" s="60">
        <v>9</v>
      </c>
      <c r="K6" s="60">
        <v>10</v>
      </c>
      <c r="L6" s="60">
        <v>11</v>
      </c>
      <c r="M6" s="60">
        <v>12</v>
      </c>
      <c r="N6" s="60">
        <v>13</v>
      </c>
      <c r="O6" s="60">
        <v>14</v>
      </c>
      <c r="P6" s="60">
        <v>15</v>
      </c>
      <c r="Q6" s="60">
        <v>16</v>
      </c>
      <c r="R6" s="60">
        <v>17</v>
      </c>
      <c r="S6" s="60">
        <v>18</v>
      </c>
      <c r="T6" s="60">
        <v>19</v>
      </c>
      <c r="U6" s="60">
        <v>20</v>
      </c>
      <c r="V6" s="60">
        <v>21</v>
      </c>
      <c r="W6" s="60">
        <v>22</v>
      </c>
      <c r="X6" s="60">
        <v>23</v>
      </c>
    </row>
    <row r="7" spans="1:24">
      <c r="A7" s="36" t="s">
        <v>76</v>
      </c>
      <c r="B7" s="37">
        <f>SUM(B8:B27)</f>
        <v>485</v>
      </c>
      <c r="C7" s="37">
        <f>SUM(C8:C27)</f>
        <v>714</v>
      </c>
      <c r="D7" s="37">
        <f>SUM(D8:D27)</f>
        <v>469</v>
      </c>
      <c r="E7" s="38">
        <f t="shared" ref="E7:E27" si="0">IF(C7=0,"",ROUND(D7/C7*100,1))</f>
        <v>65.7</v>
      </c>
      <c r="F7" s="37">
        <f>SUM(F8:F27)</f>
        <v>74</v>
      </c>
      <c r="G7" s="37">
        <f>SUM(G8:G27)</f>
        <v>21</v>
      </c>
      <c r="H7" s="38">
        <f t="shared" ref="H7:H27" si="1">IF(F7=0,"",ROUND(G7/F7*100,1))</f>
        <v>28.4</v>
      </c>
      <c r="I7" s="37">
        <f>SUM(I8:I27)</f>
        <v>19</v>
      </c>
      <c r="J7" s="37">
        <f>SUM(J8:J27)</f>
        <v>8</v>
      </c>
      <c r="K7" s="38">
        <f t="shared" ref="K7:K27" si="2">IF(I7=0,"",ROUND(J7/I7*100,1))</f>
        <v>42.1</v>
      </c>
      <c r="L7" s="37">
        <f>SUM(L8:L27)</f>
        <v>17</v>
      </c>
      <c r="M7" s="37">
        <f>SUM(M8:M27)</f>
        <v>1</v>
      </c>
      <c r="N7" s="38">
        <f t="shared" ref="N7:N27" si="3">IF(L7=0,"",ROUND(M7/L7*100,1))</f>
        <v>5.9</v>
      </c>
      <c r="O7" s="37">
        <f>SUM(O8:O27)</f>
        <v>576</v>
      </c>
      <c r="P7" s="37">
        <f>SUM(P8:P27)</f>
        <v>309</v>
      </c>
      <c r="Q7" s="38">
        <f t="shared" ref="Q7:Q27" si="4">IF(O7=0,"",ROUND(P7/O7*100,1))</f>
        <v>53.6</v>
      </c>
      <c r="R7" s="37">
        <f>SUM(R8:R27)</f>
        <v>303</v>
      </c>
      <c r="S7" s="37">
        <f>SUM(S8:S27)</f>
        <v>445</v>
      </c>
      <c r="T7" s="37">
        <f>SUM(T8:T27)</f>
        <v>297</v>
      </c>
      <c r="U7" s="38">
        <f t="shared" ref="U7:U27" si="5">IF(S7=0,"",ROUND(T7/S7*100,1))</f>
        <v>66.7</v>
      </c>
      <c r="V7" s="37">
        <f>SUM(V8:V27)</f>
        <v>379</v>
      </c>
      <c r="W7" s="37">
        <f>SUM(W8:W27)</f>
        <v>234</v>
      </c>
      <c r="X7" s="38">
        <f t="shared" ref="X7:X27" si="6">IF(V7=0,"",ROUND(W7/V7*100,1))</f>
        <v>61.7</v>
      </c>
    </row>
    <row r="8" spans="1:24" ht="15">
      <c r="A8" s="41" t="s">
        <v>77</v>
      </c>
      <c r="B8" s="42">
        <v>16</v>
      </c>
      <c r="C8" s="42">
        <v>22</v>
      </c>
      <c r="D8" s="44">
        <v>15</v>
      </c>
      <c r="E8" s="43">
        <f t="shared" si="0"/>
        <v>68.2</v>
      </c>
      <c r="F8" s="42">
        <v>2</v>
      </c>
      <c r="G8" s="42">
        <v>0</v>
      </c>
      <c r="H8" s="43">
        <f t="shared" si="1"/>
        <v>0</v>
      </c>
      <c r="I8" s="42">
        <v>0</v>
      </c>
      <c r="J8" s="42">
        <v>0</v>
      </c>
      <c r="K8" s="43" t="str">
        <f t="shared" si="2"/>
        <v/>
      </c>
      <c r="L8" s="42">
        <v>0</v>
      </c>
      <c r="M8" s="42">
        <v>0</v>
      </c>
      <c r="N8" s="43" t="str">
        <f t="shared" si="3"/>
        <v/>
      </c>
      <c r="O8" s="42">
        <v>22</v>
      </c>
      <c r="P8" s="42">
        <v>13</v>
      </c>
      <c r="Q8" s="43">
        <f t="shared" si="4"/>
        <v>59.1</v>
      </c>
      <c r="R8" s="42">
        <v>10</v>
      </c>
      <c r="S8" s="42">
        <v>14</v>
      </c>
      <c r="T8" s="42">
        <v>10</v>
      </c>
      <c r="U8" s="43">
        <f t="shared" si="5"/>
        <v>71.400000000000006</v>
      </c>
      <c r="V8" s="42">
        <v>10</v>
      </c>
      <c r="W8" s="42">
        <v>6</v>
      </c>
      <c r="X8" s="43">
        <f t="shared" si="6"/>
        <v>60</v>
      </c>
    </row>
    <row r="9" spans="1:24" ht="15">
      <c r="A9" s="41" t="s">
        <v>78</v>
      </c>
      <c r="B9" s="42">
        <v>24</v>
      </c>
      <c r="C9" s="42">
        <v>34</v>
      </c>
      <c r="D9" s="44">
        <v>24</v>
      </c>
      <c r="E9" s="43">
        <f t="shared" si="0"/>
        <v>70.599999999999994</v>
      </c>
      <c r="F9" s="42">
        <v>2</v>
      </c>
      <c r="G9" s="42">
        <v>2</v>
      </c>
      <c r="H9" s="43">
        <f t="shared" si="1"/>
        <v>100</v>
      </c>
      <c r="I9" s="42">
        <v>3</v>
      </c>
      <c r="J9" s="42">
        <v>1</v>
      </c>
      <c r="K9" s="43">
        <f t="shared" si="2"/>
        <v>33.299999999999997</v>
      </c>
      <c r="L9" s="42">
        <v>0</v>
      </c>
      <c r="M9" s="42">
        <v>0</v>
      </c>
      <c r="N9" s="43" t="str">
        <f t="shared" si="3"/>
        <v/>
      </c>
      <c r="O9" s="42">
        <v>30</v>
      </c>
      <c r="P9" s="42">
        <v>22</v>
      </c>
      <c r="Q9" s="43">
        <f t="shared" si="4"/>
        <v>73.3</v>
      </c>
      <c r="R9" s="42">
        <v>15</v>
      </c>
      <c r="S9" s="42">
        <v>25</v>
      </c>
      <c r="T9" s="42">
        <v>15</v>
      </c>
      <c r="U9" s="43">
        <f t="shared" si="5"/>
        <v>60</v>
      </c>
      <c r="V9" s="42">
        <v>25</v>
      </c>
      <c r="W9" s="42">
        <v>14</v>
      </c>
      <c r="X9" s="43">
        <f t="shared" si="6"/>
        <v>56</v>
      </c>
    </row>
    <row r="10" spans="1:24" ht="15">
      <c r="A10" s="41" t="s">
        <v>79</v>
      </c>
      <c r="B10" s="42">
        <v>6</v>
      </c>
      <c r="C10" s="42">
        <v>11</v>
      </c>
      <c r="D10" s="44">
        <v>6</v>
      </c>
      <c r="E10" s="43">
        <f t="shared" si="0"/>
        <v>54.5</v>
      </c>
      <c r="F10" s="42">
        <v>2</v>
      </c>
      <c r="G10" s="42">
        <v>0</v>
      </c>
      <c r="H10" s="43">
        <f t="shared" si="1"/>
        <v>0</v>
      </c>
      <c r="I10" s="42">
        <v>2</v>
      </c>
      <c r="J10" s="42">
        <v>1</v>
      </c>
      <c r="K10" s="43">
        <f t="shared" si="2"/>
        <v>50</v>
      </c>
      <c r="L10" s="42">
        <v>0</v>
      </c>
      <c r="M10" s="42">
        <v>0</v>
      </c>
      <c r="N10" s="43" t="str">
        <f t="shared" si="3"/>
        <v/>
      </c>
      <c r="O10" s="42">
        <v>11</v>
      </c>
      <c r="P10" s="42">
        <v>5</v>
      </c>
      <c r="Q10" s="43">
        <f t="shared" si="4"/>
        <v>45.5</v>
      </c>
      <c r="R10" s="42">
        <v>4</v>
      </c>
      <c r="S10" s="42">
        <v>7</v>
      </c>
      <c r="T10" s="42">
        <v>4</v>
      </c>
      <c r="U10" s="43">
        <f t="shared" si="5"/>
        <v>57.1</v>
      </c>
      <c r="V10" s="42">
        <v>6</v>
      </c>
      <c r="W10" s="42">
        <v>2</v>
      </c>
      <c r="X10" s="43">
        <f t="shared" si="6"/>
        <v>33.299999999999997</v>
      </c>
    </row>
    <row r="11" spans="1:24" ht="15">
      <c r="A11" s="41" t="s">
        <v>80</v>
      </c>
      <c r="B11" s="42">
        <v>12</v>
      </c>
      <c r="C11" s="42">
        <v>12</v>
      </c>
      <c r="D11" s="44">
        <v>12</v>
      </c>
      <c r="E11" s="43">
        <f t="shared" si="0"/>
        <v>100</v>
      </c>
      <c r="F11" s="42">
        <v>1</v>
      </c>
      <c r="G11" s="42">
        <v>0</v>
      </c>
      <c r="H11" s="43">
        <f t="shared" si="1"/>
        <v>0</v>
      </c>
      <c r="I11" s="42">
        <v>0</v>
      </c>
      <c r="J11" s="42">
        <v>0</v>
      </c>
      <c r="K11" s="43" t="str">
        <f t="shared" si="2"/>
        <v/>
      </c>
      <c r="L11" s="42">
        <v>0</v>
      </c>
      <c r="M11" s="42">
        <v>0</v>
      </c>
      <c r="N11" s="43" t="str">
        <f t="shared" si="3"/>
        <v/>
      </c>
      <c r="O11" s="42">
        <v>10</v>
      </c>
      <c r="P11" s="42">
        <v>9</v>
      </c>
      <c r="Q11" s="43">
        <f t="shared" si="4"/>
        <v>90</v>
      </c>
      <c r="R11" s="42">
        <v>10</v>
      </c>
      <c r="S11" s="42">
        <v>8</v>
      </c>
      <c r="T11" s="42">
        <v>10</v>
      </c>
      <c r="U11" s="43">
        <f t="shared" si="5"/>
        <v>125</v>
      </c>
      <c r="V11" s="42">
        <v>6</v>
      </c>
      <c r="W11" s="42">
        <v>6</v>
      </c>
      <c r="X11" s="43">
        <f t="shared" si="6"/>
        <v>100</v>
      </c>
    </row>
    <row r="12" spans="1:24" ht="15">
      <c r="A12" s="41" t="s">
        <v>81</v>
      </c>
      <c r="B12" s="42">
        <v>8</v>
      </c>
      <c r="C12" s="42">
        <v>8</v>
      </c>
      <c r="D12" s="44">
        <v>8</v>
      </c>
      <c r="E12" s="43">
        <f t="shared" si="0"/>
        <v>100</v>
      </c>
      <c r="F12" s="42">
        <v>1</v>
      </c>
      <c r="G12" s="42">
        <v>0</v>
      </c>
      <c r="H12" s="43">
        <f t="shared" si="1"/>
        <v>0</v>
      </c>
      <c r="I12" s="42">
        <v>2</v>
      </c>
      <c r="J12" s="42">
        <v>1</v>
      </c>
      <c r="K12" s="43">
        <f t="shared" si="2"/>
        <v>50</v>
      </c>
      <c r="L12" s="42">
        <v>1</v>
      </c>
      <c r="M12" s="42">
        <v>0</v>
      </c>
      <c r="N12" s="43">
        <f t="shared" si="3"/>
        <v>0</v>
      </c>
      <c r="O12" s="42">
        <v>8</v>
      </c>
      <c r="P12" s="42">
        <v>8</v>
      </c>
      <c r="Q12" s="43">
        <f t="shared" si="4"/>
        <v>100</v>
      </c>
      <c r="R12" s="42">
        <v>5</v>
      </c>
      <c r="S12" s="42">
        <v>4</v>
      </c>
      <c r="T12" s="42">
        <v>5</v>
      </c>
      <c r="U12" s="43">
        <f t="shared" si="5"/>
        <v>125</v>
      </c>
      <c r="V12" s="42">
        <v>4</v>
      </c>
      <c r="W12" s="42">
        <v>4</v>
      </c>
      <c r="X12" s="43">
        <f t="shared" si="6"/>
        <v>100</v>
      </c>
    </row>
    <row r="13" spans="1:24" ht="15">
      <c r="A13" s="41" t="s">
        <v>82</v>
      </c>
      <c r="B13" s="42">
        <v>13</v>
      </c>
      <c r="C13" s="42">
        <v>11</v>
      </c>
      <c r="D13" s="44">
        <v>12</v>
      </c>
      <c r="E13" s="43">
        <f t="shared" si="0"/>
        <v>109.1</v>
      </c>
      <c r="F13" s="42">
        <v>1</v>
      </c>
      <c r="G13" s="42">
        <v>0</v>
      </c>
      <c r="H13" s="43">
        <f t="shared" si="1"/>
        <v>0</v>
      </c>
      <c r="I13" s="42">
        <v>1</v>
      </c>
      <c r="J13" s="42">
        <v>0</v>
      </c>
      <c r="K13" s="43">
        <f t="shared" si="2"/>
        <v>0</v>
      </c>
      <c r="L13" s="42">
        <v>3</v>
      </c>
      <c r="M13" s="42">
        <v>0</v>
      </c>
      <c r="N13" s="43">
        <f t="shared" si="3"/>
        <v>0</v>
      </c>
      <c r="O13" s="42">
        <v>8</v>
      </c>
      <c r="P13" s="42">
        <v>9</v>
      </c>
      <c r="Q13" s="43">
        <f t="shared" si="4"/>
        <v>112.5</v>
      </c>
      <c r="R13" s="42">
        <v>8</v>
      </c>
      <c r="S13" s="42">
        <v>5</v>
      </c>
      <c r="T13" s="42">
        <v>7</v>
      </c>
      <c r="U13" s="43">
        <f t="shared" si="5"/>
        <v>140</v>
      </c>
      <c r="V13" s="42">
        <v>5</v>
      </c>
      <c r="W13" s="42">
        <v>5</v>
      </c>
      <c r="X13" s="43">
        <f t="shared" si="6"/>
        <v>100</v>
      </c>
    </row>
    <row r="14" spans="1:24" ht="15">
      <c r="A14" s="41" t="s">
        <v>83</v>
      </c>
      <c r="B14" s="42">
        <v>24</v>
      </c>
      <c r="C14" s="42">
        <v>31</v>
      </c>
      <c r="D14" s="44">
        <v>24</v>
      </c>
      <c r="E14" s="43">
        <f t="shared" si="0"/>
        <v>77.400000000000006</v>
      </c>
      <c r="F14" s="42">
        <v>4</v>
      </c>
      <c r="G14" s="42">
        <v>0</v>
      </c>
      <c r="H14" s="43">
        <f t="shared" si="1"/>
        <v>0</v>
      </c>
      <c r="I14" s="42">
        <v>2</v>
      </c>
      <c r="J14" s="42">
        <v>2</v>
      </c>
      <c r="K14" s="43">
        <f t="shared" si="2"/>
        <v>100</v>
      </c>
      <c r="L14" s="42">
        <v>0</v>
      </c>
      <c r="M14" s="42">
        <v>0</v>
      </c>
      <c r="N14" s="43" t="str">
        <f t="shared" si="3"/>
        <v/>
      </c>
      <c r="O14" s="42">
        <v>24</v>
      </c>
      <c r="P14" s="42">
        <v>8</v>
      </c>
      <c r="Q14" s="43">
        <f t="shared" si="4"/>
        <v>33.299999999999997</v>
      </c>
      <c r="R14" s="42">
        <v>17</v>
      </c>
      <c r="S14" s="42">
        <v>23</v>
      </c>
      <c r="T14" s="42">
        <v>17</v>
      </c>
      <c r="U14" s="43">
        <f t="shared" si="5"/>
        <v>73.900000000000006</v>
      </c>
      <c r="V14" s="42">
        <v>20</v>
      </c>
      <c r="W14" s="42">
        <v>10</v>
      </c>
      <c r="X14" s="43">
        <f t="shared" si="6"/>
        <v>50</v>
      </c>
    </row>
    <row r="15" spans="1:24" ht="15">
      <c r="A15" s="41" t="s">
        <v>84</v>
      </c>
      <c r="B15" s="42">
        <v>23</v>
      </c>
      <c r="C15" s="42">
        <v>35</v>
      </c>
      <c r="D15" s="44">
        <v>23</v>
      </c>
      <c r="E15" s="43">
        <f t="shared" si="0"/>
        <v>65.7</v>
      </c>
      <c r="F15" s="42">
        <v>4</v>
      </c>
      <c r="G15" s="42">
        <v>0</v>
      </c>
      <c r="H15" s="43">
        <f t="shared" si="1"/>
        <v>0</v>
      </c>
      <c r="I15" s="42">
        <v>1</v>
      </c>
      <c r="J15" s="42">
        <v>0</v>
      </c>
      <c r="K15" s="43">
        <f t="shared" si="2"/>
        <v>0</v>
      </c>
      <c r="L15" s="42">
        <v>0</v>
      </c>
      <c r="M15" s="42">
        <v>0</v>
      </c>
      <c r="N15" s="43" t="str">
        <f t="shared" si="3"/>
        <v/>
      </c>
      <c r="O15" s="42">
        <v>34</v>
      </c>
      <c r="P15" s="42">
        <v>13</v>
      </c>
      <c r="Q15" s="43">
        <f t="shared" si="4"/>
        <v>38.200000000000003</v>
      </c>
      <c r="R15" s="42">
        <v>15</v>
      </c>
      <c r="S15" s="42">
        <v>21</v>
      </c>
      <c r="T15" s="42">
        <v>15</v>
      </c>
      <c r="U15" s="43">
        <f t="shared" si="5"/>
        <v>71.400000000000006</v>
      </c>
      <c r="V15" s="42">
        <v>19</v>
      </c>
      <c r="W15" s="42">
        <v>11</v>
      </c>
      <c r="X15" s="43">
        <f t="shared" si="6"/>
        <v>57.9</v>
      </c>
    </row>
    <row r="16" spans="1:24" ht="15">
      <c r="A16" s="41" t="s">
        <v>85</v>
      </c>
      <c r="B16" s="42">
        <v>16</v>
      </c>
      <c r="C16" s="42">
        <v>8</v>
      </c>
      <c r="D16" s="44">
        <v>14</v>
      </c>
      <c r="E16" s="43">
        <f t="shared" si="0"/>
        <v>175</v>
      </c>
      <c r="F16" s="42">
        <v>2</v>
      </c>
      <c r="G16" s="42">
        <v>1</v>
      </c>
      <c r="H16" s="43">
        <f t="shared" si="1"/>
        <v>50</v>
      </c>
      <c r="I16" s="42">
        <v>0</v>
      </c>
      <c r="J16" s="42">
        <v>0</v>
      </c>
      <c r="K16" s="43" t="str">
        <f t="shared" si="2"/>
        <v/>
      </c>
      <c r="L16" s="42">
        <v>0</v>
      </c>
      <c r="M16" s="42">
        <v>0</v>
      </c>
      <c r="N16" s="43" t="str">
        <f t="shared" si="3"/>
        <v/>
      </c>
      <c r="O16" s="42">
        <v>7</v>
      </c>
      <c r="P16" s="42">
        <v>12</v>
      </c>
      <c r="Q16" s="43">
        <f t="shared" si="4"/>
        <v>171.4</v>
      </c>
      <c r="R16" s="42">
        <v>9</v>
      </c>
      <c r="S16" s="42">
        <v>5</v>
      </c>
      <c r="T16" s="42">
        <v>9</v>
      </c>
      <c r="U16" s="43">
        <f t="shared" si="5"/>
        <v>180</v>
      </c>
      <c r="V16" s="42">
        <v>4</v>
      </c>
      <c r="W16" s="42">
        <v>7</v>
      </c>
      <c r="X16" s="43">
        <f t="shared" si="6"/>
        <v>175</v>
      </c>
    </row>
    <row r="17" spans="1:24" ht="15">
      <c r="A17" s="41" t="s">
        <v>86</v>
      </c>
      <c r="B17" s="42">
        <v>9</v>
      </c>
      <c r="C17" s="42">
        <v>9</v>
      </c>
      <c r="D17" s="44">
        <v>9</v>
      </c>
      <c r="E17" s="43">
        <f t="shared" si="0"/>
        <v>100</v>
      </c>
      <c r="F17" s="42">
        <v>1</v>
      </c>
      <c r="G17" s="42">
        <v>0</v>
      </c>
      <c r="H17" s="43">
        <f t="shared" si="1"/>
        <v>0</v>
      </c>
      <c r="I17" s="42">
        <v>1</v>
      </c>
      <c r="J17" s="42">
        <v>0</v>
      </c>
      <c r="K17" s="43">
        <f t="shared" si="2"/>
        <v>0</v>
      </c>
      <c r="L17" s="42">
        <v>0</v>
      </c>
      <c r="M17" s="42">
        <v>0</v>
      </c>
      <c r="N17" s="43" t="str">
        <f t="shared" si="3"/>
        <v/>
      </c>
      <c r="O17" s="42">
        <v>9</v>
      </c>
      <c r="P17" s="42">
        <v>4</v>
      </c>
      <c r="Q17" s="43">
        <f t="shared" si="4"/>
        <v>44.4</v>
      </c>
      <c r="R17" s="42">
        <v>3</v>
      </c>
      <c r="S17" s="42">
        <v>8</v>
      </c>
      <c r="T17" s="42">
        <v>3</v>
      </c>
      <c r="U17" s="43">
        <f t="shared" si="5"/>
        <v>37.5</v>
      </c>
      <c r="V17" s="42">
        <v>8</v>
      </c>
      <c r="W17" s="42">
        <v>1</v>
      </c>
      <c r="X17" s="43">
        <f t="shared" si="6"/>
        <v>12.5</v>
      </c>
    </row>
    <row r="18" spans="1:24" ht="15">
      <c r="A18" s="41" t="s">
        <v>87</v>
      </c>
      <c r="B18" s="42">
        <v>15</v>
      </c>
      <c r="C18" s="42">
        <v>17</v>
      </c>
      <c r="D18" s="44">
        <v>15</v>
      </c>
      <c r="E18" s="43">
        <f t="shared" si="0"/>
        <v>88.2</v>
      </c>
      <c r="F18" s="42">
        <v>2</v>
      </c>
      <c r="G18" s="42">
        <v>1</v>
      </c>
      <c r="H18" s="43">
        <f t="shared" si="1"/>
        <v>50</v>
      </c>
      <c r="I18" s="42">
        <v>2</v>
      </c>
      <c r="J18" s="42">
        <v>1</v>
      </c>
      <c r="K18" s="43">
        <f t="shared" si="2"/>
        <v>50</v>
      </c>
      <c r="L18" s="42">
        <v>1</v>
      </c>
      <c r="M18" s="42">
        <v>0</v>
      </c>
      <c r="N18" s="43">
        <f t="shared" si="3"/>
        <v>0</v>
      </c>
      <c r="O18" s="42">
        <v>13</v>
      </c>
      <c r="P18" s="42">
        <v>5</v>
      </c>
      <c r="Q18" s="43">
        <f t="shared" si="4"/>
        <v>38.5</v>
      </c>
      <c r="R18" s="42">
        <v>10</v>
      </c>
      <c r="S18" s="42">
        <v>14</v>
      </c>
      <c r="T18" s="42">
        <v>10</v>
      </c>
      <c r="U18" s="43">
        <f t="shared" si="5"/>
        <v>71.400000000000006</v>
      </c>
      <c r="V18" s="42">
        <v>12</v>
      </c>
      <c r="W18" s="42">
        <v>8</v>
      </c>
      <c r="X18" s="43">
        <f t="shared" si="6"/>
        <v>66.7</v>
      </c>
    </row>
    <row r="19" spans="1:24" ht="15">
      <c r="A19" s="41" t="s">
        <v>88</v>
      </c>
      <c r="B19" s="42">
        <v>23</v>
      </c>
      <c r="C19" s="42">
        <v>46</v>
      </c>
      <c r="D19" s="44">
        <v>23</v>
      </c>
      <c r="E19" s="43">
        <f t="shared" si="0"/>
        <v>50</v>
      </c>
      <c r="F19" s="42">
        <v>3</v>
      </c>
      <c r="G19" s="42">
        <v>0</v>
      </c>
      <c r="H19" s="43">
        <f t="shared" si="1"/>
        <v>0</v>
      </c>
      <c r="I19" s="42">
        <v>1</v>
      </c>
      <c r="J19" s="42">
        <v>0</v>
      </c>
      <c r="K19" s="43">
        <f t="shared" si="2"/>
        <v>0</v>
      </c>
      <c r="L19" s="42">
        <v>1</v>
      </c>
      <c r="M19" s="42">
        <v>1</v>
      </c>
      <c r="N19" s="43">
        <f t="shared" si="3"/>
        <v>100</v>
      </c>
      <c r="O19" s="42">
        <v>40</v>
      </c>
      <c r="P19" s="42">
        <v>19</v>
      </c>
      <c r="Q19" s="43">
        <f t="shared" si="4"/>
        <v>47.5</v>
      </c>
      <c r="R19" s="42">
        <v>16</v>
      </c>
      <c r="S19" s="42">
        <v>29</v>
      </c>
      <c r="T19" s="42">
        <v>16</v>
      </c>
      <c r="U19" s="43">
        <f t="shared" si="5"/>
        <v>55.2</v>
      </c>
      <c r="V19" s="42">
        <v>25</v>
      </c>
      <c r="W19" s="42">
        <v>13</v>
      </c>
      <c r="X19" s="43">
        <f t="shared" si="6"/>
        <v>52</v>
      </c>
    </row>
    <row r="20" spans="1:24" ht="15">
      <c r="A20" s="41" t="s">
        <v>89</v>
      </c>
      <c r="B20" s="42">
        <v>10</v>
      </c>
      <c r="C20" s="42">
        <v>19</v>
      </c>
      <c r="D20" s="44">
        <v>10</v>
      </c>
      <c r="E20" s="43">
        <f t="shared" si="0"/>
        <v>52.6</v>
      </c>
      <c r="F20" s="42">
        <v>2</v>
      </c>
      <c r="G20" s="42">
        <v>0</v>
      </c>
      <c r="H20" s="43">
        <f t="shared" si="1"/>
        <v>0</v>
      </c>
      <c r="I20" s="42">
        <v>0</v>
      </c>
      <c r="J20" s="42">
        <v>0</v>
      </c>
      <c r="K20" s="43" t="str">
        <f t="shared" si="2"/>
        <v/>
      </c>
      <c r="L20" s="42">
        <v>0</v>
      </c>
      <c r="M20" s="42">
        <v>0</v>
      </c>
      <c r="N20" s="43" t="str">
        <f t="shared" si="3"/>
        <v/>
      </c>
      <c r="O20" s="42">
        <v>17</v>
      </c>
      <c r="P20" s="42">
        <v>9</v>
      </c>
      <c r="Q20" s="43">
        <f t="shared" si="4"/>
        <v>52.9</v>
      </c>
      <c r="R20" s="42">
        <v>9</v>
      </c>
      <c r="S20" s="42">
        <v>14</v>
      </c>
      <c r="T20" s="42">
        <v>9</v>
      </c>
      <c r="U20" s="43">
        <f t="shared" si="5"/>
        <v>64.3</v>
      </c>
      <c r="V20" s="42">
        <v>14</v>
      </c>
      <c r="W20" s="42">
        <v>8</v>
      </c>
      <c r="X20" s="43">
        <f t="shared" si="6"/>
        <v>57.1</v>
      </c>
    </row>
    <row r="21" spans="1:24" ht="15">
      <c r="A21" s="41" t="s">
        <v>90</v>
      </c>
      <c r="B21" s="42">
        <v>9</v>
      </c>
      <c r="C21" s="42">
        <v>21</v>
      </c>
      <c r="D21" s="44">
        <v>9</v>
      </c>
      <c r="E21" s="43">
        <f t="shared" si="0"/>
        <v>42.9</v>
      </c>
      <c r="F21" s="42">
        <v>5</v>
      </c>
      <c r="G21" s="42">
        <v>0</v>
      </c>
      <c r="H21" s="43">
        <f t="shared" si="1"/>
        <v>0</v>
      </c>
      <c r="I21" s="42">
        <v>0</v>
      </c>
      <c r="J21" s="42">
        <v>0</v>
      </c>
      <c r="K21" s="43" t="str">
        <f t="shared" si="2"/>
        <v/>
      </c>
      <c r="L21" s="42">
        <v>0</v>
      </c>
      <c r="M21" s="42">
        <v>0</v>
      </c>
      <c r="N21" s="43" t="str">
        <f t="shared" si="3"/>
        <v/>
      </c>
      <c r="O21" s="42">
        <v>14</v>
      </c>
      <c r="P21" s="42">
        <v>9</v>
      </c>
      <c r="Q21" s="43">
        <f t="shared" si="4"/>
        <v>64.3</v>
      </c>
      <c r="R21" s="42">
        <v>5</v>
      </c>
      <c r="S21" s="42">
        <v>11</v>
      </c>
      <c r="T21" s="42">
        <v>5</v>
      </c>
      <c r="U21" s="43">
        <f t="shared" si="5"/>
        <v>45.5</v>
      </c>
      <c r="V21" s="42">
        <v>9</v>
      </c>
      <c r="W21" s="42">
        <v>4</v>
      </c>
      <c r="X21" s="43">
        <f t="shared" si="6"/>
        <v>44.4</v>
      </c>
    </row>
    <row r="22" spans="1:24" ht="15">
      <c r="A22" s="41" t="s">
        <v>91</v>
      </c>
      <c r="B22" s="42">
        <v>14</v>
      </c>
      <c r="C22" s="42">
        <v>27</v>
      </c>
      <c r="D22" s="44">
        <v>14</v>
      </c>
      <c r="E22" s="43">
        <f t="shared" si="0"/>
        <v>51.9</v>
      </c>
      <c r="F22" s="42">
        <v>5</v>
      </c>
      <c r="G22" s="42">
        <v>0</v>
      </c>
      <c r="H22" s="43">
        <f t="shared" si="1"/>
        <v>0</v>
      </c>
      <c r="I22" s="42">
        <v>1</v>
      </c>
      <c r="J22" s="42">
        <v>0</v>
      </c>
      <c r="K22" s="43">
        <f t="shared" si="2"/>
        <v>0</v>
      </c>
      <c r="L22" s="42">
        <v>2</v>
      </c>
      <c r="M22" s="42">
        <v>0</v>
      </c>
      <c r="N22" s="43">
        <f t="shared" si="3"/>
        <v>0</v>
      </c>
      <c r="O22" s="42">
        <v>22</v>
      </c>
      <c r="P22" s="42">
        <v>10</v>
      </c>
      <c r="Q22" s="43">
        <f t="shared" si="4"/>
        <v>45.5</v>
      </c>
      <c r="R22" s="42">
        <v>7</v>
      </c>
      <c r="S22" s="42">
        <v>13</v>
      </c>
      <c r="T22" s="42">
        <v>7</v>
      </c>
      <c r="U22" s="43">
        <f t="shared" si="5"/>
        <v>53.8</v>
      </c>
      <c r="V22" s="42">
        <v>12</v>
      </c>
      <c r="W22" s="42">
        <v>3</v>
      </c>
      <c r="X22" s="43">
        <f t="shared" si="6"/>
        <v>25</v>
      </c>
    </row>
    <row r="23" spans="1:24" ht="15">
      <c r="A23" s="41" t="s">
        <v>92</v>
      </c>
      <c r="B23" s="42">
        <v>25</v>
      </c>
      <c r="C23" s="42">
        <v>25</v>
      </c>
      <c r="D23" s="44">
        <v>25</v>
      </c>
      <c r="E23" s="43">
        <f t="shared" si="0"/>
        <v>100</v>
      </c>
      <c r="F23" s="42">
        <v>3</v>
      </c>
      <c r="G23" s="42">
        <v>0</v>
      </c>
      <c r="H23" s="43">
        <f t="shared" si="1"/>
        <v>0</v>
      </c>
      <c r="I23" s="42">
        <v>1</v>
      </c>
      <c r="J23" s="42">
        <v>0</v>
      </c>
      <c r="K23" s="43">
        <f t="shared" si="2"/>
        <v>0</v>
      </c>
      <c r="L23" s="42">
        <v>0</v>
      </c>
      <c r="M23" s="42">
        <v>0</v>
      </c>
      <c r="N23" s="43" t="str">
        <f t="shared" si="3"/>
        <v/>
      </c>
      <c r="O23" s="42">
        <v>25</v>
      </c>
      <c r="P23" s="42">
        <v>21</v>
      </c>
      <c r="Q23" s="43">
        <f t="shared" si="4"/>
        <v>84</v>
      </c>
      <c r="R23" s="42">
        <v>19</v>
      </c>
      <c r="S23" s="42">
        <v>18</v>
      </c>
      <c r="T23" s="42">
        <v>19</v>
      </c>
      <c r="U23" s="43">
        <f t="shared" si="5"/>
        <v>105.6</v>
      </c>
      <c r="V23" s="42">
        <v>15</v>
      </c>
      <c r="W23" s="42">
        <v>17</v>
      </c>
      <c r="X23" s="43">
        <f t="shared" si="6"/>
        <v>113.3</v>
      </c>
    </row>
    <row r="24" spans="1:24" ht="15">
      <c r="A24" s="41" t="s">
        <v>93</v>
      </c>
      <c r="B24" s="42">
        <v>32</v>
      </c>
      <c r="C24" s="42">
        <v>35</v>
      </c>
      <c r="D24" s="44">
        <v>32</v>
      </c>
      <c r="E24" s="43">
        <f t="shared" si="0"/>
        <v>91.4</v>
      </c>
      <c r="F24" s="42">
        <v>3</v>
      </c>
      <c r="G24" s="42">
        <v>2</v>
      </c>
      <c r="H24" s="43">
        <f t="shared" si="1"/>
        <v>66.7</v>
      </c>
      <c r="I24" s="42">
        <v>0</v>
      </c>
      <c r="J24" s="42">
        <v>0</v>
      </c>
      <c r="K24" s="43" t="str">
        <f t="shared" si="2"/>
        <v/>
      </c>
      <c r="L24" s="42">
        <v>1</v>
      </c>
      <c r="M24" s="42">
        <v>0</v>
      </c>
      <c r="N24" s="43">
        <f t="shared" si="3"/>
        <v>0</v>
      </c>
      <c r="O24" s="42">
        <v>30</v>
      </c>
      <c r="P24" s="42">
        <v>18</v>
      </c>
      <c r="Q24" s="43">
        <f t="shared" si="4"/>
        <v>60</v>
      </c>
      <c r="R24" s="42">
        <v>20</v>
      </c>
      <c r="S24" s="42">
        <v>23</v>
      </c>
      <c r="T24" s="42">
        <v>20</v>
      </c>
      <c r="U24" s="43">
        <f t="shared" si="5"/>
        <v>87</v>
      </c>
      <c r="V24" s="42">
        <v>19</v>
      </c>
      <c r="W24" s="42">
        <v>15</v>
      </c>
      <c r="X24" s="43">
        <f t="shared" si="6"/>
        <v>78.900000000000006</v>
      </c>
    </row>
    <row r="25" spans="1:24" ht="15">
      <c r="A25" s="41" t="s">
        <v>94</v>
      </c>
      <c r="B25" s="42">
        <v>11</v>
      </c>
      <c r="C25" s="42">
        <v>26</v>
      </c>
      <c r="D25" s="44">
        <v>11</v>
      </c>
      <c r="E25" s="43">
        <f t="shared" si="0"/>
        <v>42.3</v>
      </c>
      <c r="F25" s="42">
        <v>3</v>
      </c>
      <c r="G25" s="42">
        <v>0</v>
      </c>
      <c r="H25" s="43">
        <f t="shared" si="1"/>
        <v>0</v>
      </c>
      <c r="I25" s="42">
        <v>1</v>
      </c>
      <c r="J25" s="42">
        <v>1</v>
      </c>
      <c r="K25" s="43">
        <f t="shared" si="2"/>
        <v>100</v>
      </c>
      <c r="L25" s="42">
        <v>2</v>
      </c>
      <c r="M25" s="42">
        <v>0</v>
      </c>
      <c r="N25" s="43">
        <f t="shared" si="3"/>
        <v>0</v>
      </c>
      <c r="O25" s="42">
        <v>25</v>
      </c>
      <c r="P25" s="42">
        <v>11</v>
      </c>
      <c r="Q25" s="43">
        <f t="shared" si="4"/>
        <v>44</v>
      </c>
      <c r="R25" s="42">
        <v>7</v>
      </c>
      <c r="S25" s="42">
        <v>17</v>
      </c>
      <c r="T25" s="42">
        <v>7</v>
      </c>
      <c r="U25" s="43">
        <f t="shared" si="5"/>
        <v>41.2</v>
      </c>
      <c r="V25" s="42">
        <v>7</v>
      </c>
      <c r="W25" s="42">
        <v>6</v>
      </c>
      <c r="X25" s="43">
        <f t="shared" si="6"/>
        <v>85.7</v>
      </c>
    </row>
    <row r="26" spans="1:24" ht="15">
      <c r="A26" s="41" t="s">
        <v>95</v>
      </c>
      <c r="B26" s="42">
        <v>51</v>
      </c>
      <c r="C26" s="42">
        <v>61</v>
      </c>
      <c r="D26" s="44">
        <v>49</v>
      </c>
      <c r="E26" s="43">
        <f t="shared" si="0"/>
        <v>80.3</v>
      </c>
      <c r="F26" s="42">
        <v>2</v>
      </c>
      <c r="G26" s="42">
        <v>2</v>
      </c>
      <c r="H26" s="43">
        <f t="shared" si="1"/>
        <v>100</v>
      </c>
      <c r="I26" s="42">
        <v>1</v>
      </c>
      <c r="J26" s="42">
        <v>1</v>
      </c>
      <c r="K26" s="43">
        <f t="shared" si="2"/>
        <v>100</v>
      </c>
      <c r="L26" s="42">
        <v>0</v>
      </c>
      <c r="M26" s="42">
        <v>0</v>
      </c>
      <c r="N26" s="43" t="str">
        <f t="shared" si="3"/>
        <v/>
      </c>
      <c r="O26" s="42">
        <v>56</v>
      </c>
      <c r="P26" s="42">
        <v>39</v>
      </c>
      <c r="Q26" s="43">
        <f t="shared" si="4"/>
        <v>69.599999999999994</v>
      </c>
      <c r="R26" s="42">
        <v>35</v>
      </c>
      <c r="S26" s="42">
        <v>42</v>
      </c>
      <c r="T26" s="42">
        <v>35</v>
      </c>
      <c r="U26" s="43">
        <f t="shared" si="5"/>
        <v>83.3</v>
      </c>
      <c r="V26" s="42">
        <v>38</v>
      </c>
      <c r="W26" s="42">
        <v>31</v>
      </c>
      <c r="X26" s="43">
        <f t="shared" si="6"/>
        <v>81.599999999999994</v>
      </c>
    </row>
    <row r="27" spans="1:24" ht="15">
      <c r="A27" s="41" t="s">
        <v>96</v>
      </c>
      <c r="B27" s="42">
        <v>144</v>
      </c>
      <c r="C27" s="42">
        <v>256</v>
      </c>
      <c r="D27" s="44">
        <v>134</v>
      </c>
      <c r="E27" s="43">
        <f t="shared" si="0"/>
        <v>52.3</v>
      </c>
      <c r="F27" s="42">
        <v>26</v>
      </c>
      <c r="G27" s="42">
        <v>13</v>
      </c>
      <c r="H27" s="43">
        <f t="shared" si="1"/>
        <v>50</v>
      </c>
      <c r="I27" s="42">
        <v>0</v>
      </c>
      <c r="J27" s="42">
        <v>0</v>
      </c>
      <c r="K27" s="43" t="str">
        <f t="shared" si="2"/>
        <v/>
      </c>
      <c r="L27" s="42">
        <v>6</v>
      </c>
      <c r="M27" s="42">
        <v>0</v>
      </c>
      <c r="N27" s="43">
        <f t="shared" si="3"/>
        <v>0</v>
      </c>
      <c r="O27" s="42">
        <v>171</v>
      </c>
      <c r="P27" s="42">
        <v>65</v>
      </c>
      <c r="Q27" s="43">
        <f t="shared" si="4"/>
        <v>38</v>
      </c>
      <c r="R27" s="42">
        <v>79</v>
      </c>
      <c r="S27" s="42">
        <v>144</v>
      </c>
      <c r="T27" s="42">
        <v>74</v>
      </c>
      <c r="U27" s="43">
        <f t="shared" si="5"/>
        <v>51.4</v>
      </c>
      <c r="V27" s="42">
        <v>121</v>
      </c>
      <c r="W27" s="42">
        <v>63</v>
      </c>
      <c r="X27" s="43">
        <f t="shared" si="6"/>
        <v>52.1</v>
      </c>
    </row>
    <row r="28" spans="1:24" ht="37.5" customHeight="1">
      <c r="B28" s="278" t="s">
        <v>100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</row>
    <row r="29" spans="1:24"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4"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4"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4"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1:23"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1:23"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1:23"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1:23"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1:23"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1:23"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1:23"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1:23"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1:23"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1:23"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11:23"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1:23"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1:23"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1:23"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1:23"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1:23"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</sheetData>
  <mergeCells count="33">
    <mergeCell ref="O3:Q3"/>
    <mergeCell ref="S3:U3"/>
    <mergeCell ref="V3:X3"/>
    <mergeCell ref="O4:O5"/>
    <mergeCell ref="P4:P5"/>
    <mergeCell ref="X4:X5"/>
    <mergeCell ref="Q4:Q5"/>
    <mergeCell ref="R4:R5"/>
    <mergeCell ref="S4:S5"/>
    <mergeCell ref="T4:T5"/>
    <mergeCell ref="A3:A5"/>
    <mergeCell ref="C3:E3"/>
    <mergeCell ref="F3:H3"/>
    <mergeCell ref="I3:K3"/>
    <mergeCell ref="H4:H5"/>
    <mergeCell ref="I4:I5"/>
    <mergeCell ref="J4:J5"/>
    <mergeCell ref="K4:K5"/>
    <mergeCell ref="B1:M1"/>
    <mergeCell ref="B4:B5"/>
    <mergeCell ref="C4:C5"/>
    <mergeCell ref="D4:D5"/>
    <mergeCell ref="E4:E5"/>
    <mergeCell ref="F4:F5"/>
    <mergeCell ref="G4:G5"/>
    <mergeCell ref="L4:L5"/>
    <mergeCell ref="M4:M5"/>
    <mergeCell ref="L3:N3"/>
    <mergeCell ref="B28:N28"/>
    <mergeCell ref="U4:U5"/>
    <mergeCell ref="V4:V5"/>
    <mergeCell ref="W4:W5"/>
    <mergeCell ref="N4:N5"/>
  </mergeCells>
  <phoneticPr fontId="0" type="noConversion"/>
  <printOptions horizontalCentered="1" verticalCentered="1"/>
  <pageMargins left="0" right="0" top="0" bottom="0" header="0.31496062992125984" footer="0.31496062992125984"/>
  <pageSetup paperSize="9" scale="90" orientation="landscape" r:id="rId1"/>
  <headerFooter alignWithMargins="0"/>
  <colBreaks count="1" manualBreakCount="1">
    <brk id="14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I19"/>
  <sheetViews>
    <sheetView view="pageBreakPreview" topLeftCell="A10" zoomScale="90" zoomScaleNormal="70" zoomScaleSheetLayoutView="90" workbookViewId="0">
      <selection activeCell="B14" sqref="B14:C15"/>
    </sheetView>
  </sheetViews>
  <sheetFormatPr defaultColWidth="8" defaultRowHeight="12.75"/>
  <cols>
    <col min="1" max="1" width="61.7109375" style="2" customWidth="1"/>
    <col min="2" max="3" width="17.28515625" style="21" customWidth="1"/>
    <col min="4" max="4" width="12.5703125" style="2" customWidth="1"/>
    <col min="5" max="5" width="13.85546875" style="2" customWidth="1"/>
    <col min="6" max="16384" width="8" style="2"/>
  </cols>
  <sheetData>
    <row r="1" spans="1:9" ht="70.5" customHeight="1">
      <c r="A1" s="250" t="s">
        <v>70</v>
      </c>
      <c r="B1" s="250"/>
      <c r="C1" s="250"/>
      <c r="D1" s="250"/>
      <c r="E1" s="250"/>
    </row>
    <row r="2" spans="1:9" ht="9.75" customHeight="1">
      <c r="A2" s="286"/>
      <c r="B2" s="286"/>
      <c r="C2" s="286"/>
      <c r="D2" s="286"/>
      <c r="E2" s="286"/>
    </row>
    <row r="3" spans="1:9" s="3" customFormat="1" ht="23.25" customHeight="1">
      <c r="A3" s="255" t="s">
        <v>0</v>
      </c>
      <c r="B3" s="251" t="s">
        <v>107</v>
      </c>
      <c r="C3" s="251" t="s">
        <v>108</v>
      </c>
      <c r="D3" s="287" t="s">
        <v>1</v>
      </c>
      <c r="E3" s="288"/>
    </row>
    <row r="4" spans="1:9" s="3" customFormat="1" ht="30">
      <c r="A4" s="256"/>
      <c r="B4" s="252"/>
      <c r="C4" s="252"/>
      <c r="D4" s="4" t="s">
        <v>2</v>
      </c>
      <c r="E4" s="5" t="s">
        <v>50</v>
      </c>
    </row>
    <row r="5" spans="1:9" s="8" customFormat="1" ht="15.75" customHeight="1">
      <c r="A5" s="6" t="s">
        <v>4</v>
      </c>
      <c r="B5" s="7">
        <v>1</v>
      </c>
      <c r="C5" s="7">
        <v>2</v>
      </c>
      <c r="D5" s="7">
        <v>3</v>
      </c>
      <c r="E5" s="7">
        <v>4</v>
      </c>
    </row>
    <row r="6" spans="1:9" s="8" customFormat="1" ht="29.25" customHeight="1">
      <c r="A6" s="9" t="s">
        <v>101</v>
      </c>
      <c r="B6" s="143" t="s">
        <v>46</v>
      </c>
      <c r="C6" s="143">
        <f>'6'!B8</f>
        <v>400</v>
      </c>
      <c r="D6" s="23" t="s">
        <v>47</v>
      </c>
      <c r="E6" s="126" t="s">
        <v>47</v>
      </c>
      <c r="I6" s="11"/>
    </row>
    <row r="7" spans="1:9" s="3" customFormat="1" ht="29.25" customHeight="1">
      <c r="A7" s="9" t="s">
        <v>61</v>
      </c>
      <c r="B7" s="128">
        <f>'6'!C8</f>
        <v>665</v>
      </c>
      <c r="C7" s="128">
        <f>'6'!D8</f>
        <v>397</v>
      </c>
      <c r="D7" s="23">
        <f>ROUND(C7/B7*100,1)</f>
        <v>59.7</v>
      </c>
      <c r="E7" s="126">
        <f t="shared" ref="E7:E11" si="0">C7-B7</f>
        <v>-268</v>
      </c>
      <c r="I7" s="11"/>
    </row>
    <row r="8" spans="1:9" s="3" customFormat="1" ht="48.75" customHeight="1">
      <c r="A8" s="12" t="s">
        <v>62</v>
      </c>
      <c r="B8" s="128">
        <f>'6'!F8</f>
        <v>104</v>
      </c>
      <c r="C8" s="128">
        <f>'6'!G8</f>
        <v>57</v>
      </c>
      <c r="D8" s="23">
        <f>ROUND(C8/B8*100,1)</f>
        <v>54.8</v>
      </c>
      <c r="E8" s="126">
        <f t="shared" si="0"/>
        <v>-47</v>
      </c>
      <c r="I8" s="11"/>
    </row>
    <row r="9" spans="1:9" s="3" customFormat="1" ht="34.5" customHeight="1">
      <c r="A9" s="13" t="s">
        <v>40</v>
      </c>
      <c r="B9" s="128">
        <f>'6'!I8</f>
        <v>30</v>
      </c>
      <c r="C9" s="128">
        <f>'6'!J8</f>
        <v>14</v>
      </c>
      <c r="D9" s="23">
        <f>ROUND(C9/B9*100,1)</f>
        <v>46.7</v>
      </c>
      <c r="E9" s="126">
        <f t="shared" si="0"/>
        <v>-16</v>
      </c>
      <c r="I9" s="11"/>
    </row>
    <row r="10" spans="1:9" s="3" customFormat="1" ht="48.75" customHeight="1">
      <c r="A10" s="13" t="s">
        <v>41</v>
      </c>
      <c r="B10" s="128">
        <f>'6'!L8</f>
        <v>11</v>
      </c>
      <c r="C10" s="128">
        <f>'6'!M8</f>
        <v>1</v>
      </c>
      <c r="D10" s="23">
        <f>ROUND(C10/B10*100,1)</f>
        <v>9.1</v>
      </c>
      <c r="E10" s="126">
        <f t="shared" si="0"/>
        <v>-10</v>
      </c>
      <c r="I10" s="11"/>
    </row>
    <row r="11" spans="1:9" s="3" customFormat="1" ht="54.75" customHeight="1">
      <c r="A11" s="13" t="s">
        <v>55</v>
      </c>
      <c r="B11" s="128">
        <f>'6'!O8</f>
        <v>554</v>
      </c>
      <c r="C11" s="128">
        <f>'6'!P8</f>
        <v>274</v>
      </c>
      <c r="D11" s="23">
        <f>ROUND(C11/B11*100,1)</f>
        <v>49.5</v>
      </c>
      <c r="E11" s="126">
        <f t="shared" si="0"/>
        <v>-280</v>
      </c>
      <c r="I11" s="11"/>
    </row>
    <row r="12" spans="1:9" s="3" customFormat="1" ht="12.75" customHeight="1">
      <c r="A12" s="257" t="s">
        <v>5</v>
      </c>
      <c r="B12" s="258"/>
      <c r="C12" s="258"/>
      <c r="D12" s="258"/>
      <c r="E12" s="258"/>
      <c r="I12" s="11"/>
    </row>
    <row r="13" spans="1:9" s="3" customFormat="1" ht="18" customHeight="1">
      <c r="A13" s="259"/>
      <c r="B13" s="260"/>
      <c r="C13" s="260"/>
      <c r="D13" s="260"/>
      <c r="E13" s="260"/>
      <c r="I13" s="11"/>
    </row>
    <row r="14" spans="1:9" s="3" customFormat="1" ht="20.25" customHeight="1">
      <c r="A14" s="255" t="s">
        <v>0</v>
      </c>
      <c r="B14" s="262" t="s">
        <v>109</v>
      </c>
      <c r="C14" s="262" t="s">
        <v>110</v>
      </c>
      <c r="D14" s="287" t="s">
        <v>1</v>
      </c>
      <c r="E14" s="288"/>
      <c r="I14" s="11"/>
    </row>
    <row r="15" spans="1:9" ht="27.75" customHeight="1">
      <c r="A15" s="256"/>
      <c r="B15" s="262"/>
      <c r="C15" s="262"/>
      <c r="D15" s="24" t="s">
        <v>2</v>
      </c>
      <c r="E15" s="5" t="s">
        <v>56</v>
      </c>
      <c r="I15" s="11"/>
    </row>
    <row r="16" spans="1:9" ht="28.5" customHeight="1">
      <c r="A16" s="9" t="s">
        <v>64</v>
      </c>
      <c r="B16" s="143" t="s">
        <v>46</v>
      </c>
      <c r="C16" s="132">
        <f>'6'!R8</f>
        <v>245</v>
      </c>
      <c r="D16" s="142" t="s">
        <v>47</v>
      </c>
      <c r="E16" s="17" t="s">
        <v>47</v>
      </c>
      <c r="I16" s="11"/>
    </row>
    <row r="17" spans="1:9" ht="25.5" customHeight="1">
      <c r="A17" s="1" t="s">
        <v>61</v>
      </c>
      <c r="B17" s="129">
        <f>'6'!S8</f>
        <v>411</v>
      </c>
      <c r="C17" s="129">
        <f>'6'!T8</f>
        <v>245</v>
      </c>
      <c r="D17" s="142">
        <f>ROUND(C17/B17*100,1)</f>
        <v>59.6</v>
      </c>
      <c r="E17" s="127">
        <f t="shared" ref="E17:E18" si="1">C17-B17</f>
        <v>-166</v>
      </c>
      <c r="I17" s="11"/>
    </row>
    <row r="18" spans="1:9" ht="27.75" customHeight="1">
      <c r="A18" s="1" t="s">
        <v>59</v>
      </c>
      <c r="B18" s="129">
        <f>'6'!V8</f>
        <v>373</v>
      </c>
      <c r="C18" s="129">
        <f>'6'!W8</f>
        <v>210</v>
      </c>
      <c r="D18" s="142">
        <f>ROUND(C18/B18*100,1)</f>
        <v>56.3</v>
      </c>
      <c r="E18" s="127">
        <f t="shared" si="1"/>
        <v>-163</v>
      </c>
      <c r="I18" s="11"/>
    </row>
    <row r="19" spans="1:9" ht="51" customHeight="1">
      <c r="A19" s="261" t="s">
        <v>97</v>
      </c>
      <c r="B19" s="261"/>
      <c r="C19" s="261"/>
      <c r="D19" s="261"/>
      <c r="E19" s="261"/>
    </row>
  </sheetData>
  <mergeCells count="12">
    <mergeCell ref="A12:E13"/>
    <mergeCell ref="A19:E19"/>
    <mergeCell ref="A14:A15"/>
    <mergeCell ref="B14:B15"/>
    <mergeCell ref="C14:C15"/>
    <mergeCell ref="D14:E14"/>
    <mergeCell ref="A1:E1"/>
    <mergeCell ref="A2:E2"/>
    <mergeCell ref="B3:B4"/>
    <mergeCell ref="C3:C4"/>
    <mergeCell ref="D3:E3"/>
    <mergeCell ref="A3:A4"/>
  </mergeCells>
  <phoneticPr fontId="87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1"/>
  <sheetViews>
    <sheetView view="pageBreakPreview" topLeftCell="E1" zoomScale="90" zoomScaleNormal="85" zoomScaleSheetLayoutView="90" workbookViewId="0">
      <selection activeCell="V9" sqref="V9:W28"/>
    </sheetView>
  </sheetViews>
  <sheetFormatPr defaultColWidth="7.140625" defaultRowHeight="15.75"/>
  <cols>
    <col min="1" max="1" width="18.7109375" style="182" customWidth="1"/>
    <col min="2" max="2" width="13.5703125" style="182" customWidth="1"/>
    <col min="3" max="3" width="9.7109375" style="175" customWidth="1"/>
    <col min="4" max="4" width="9.85546875" style="175" customWidth="1"/>
    <col min="5" max="5" width="7.140625" style="184" customWidth="1"/>
    <col min="6" max="6" width="10.140625" style="175" customWidth="1"/>
    <col min="7" max="7" width="8.85546875" style="175" customWidth="1"/>
    <col min="8" max="8" width="7.140625" style="184" customWidth="1"/>
    <col min="9" max="9" width="8.140625" style="175" customWidth="1"/>
    <col min="10" max="10" width="7.5703125" style="175" customWidth="1"/>
    <col min="11" max="11" width="7" style="184" customWidth="1"/>
    <col min="12" max="12" width="9.42578125" style="184" customWidth="1"/>
    <col min="13" max="13" width="8.85546875" style="184" customWidth="1"/>
    <col min="14" max="14" width="7.28515625" style="184" customWidth="1"/>
    <col min="15" max="15" width="13.7109375" style="175" customWidth="1"/>
    <col min="16" max="16" width="13.28515625" style="175" customWidth="1"/>
    <col min="17" max="17" width="8.5703125" style="184" customWidth="1"/>
    <col min="18" max="18" width="20.28515625" style="175" customWidth="1"/>
    <col min="19" max="19" width="12.28515625" style="175" customWidth="1"/>
    <col min="20" max="20" width="10.85546875" style="175" customWidth="1"/>
    <col min="21" max="21" width="9.28515625" style="184" customWidth="1"/>
    <col min="22" max="22" width="11.5703125" style="175" customWidth="1"/>
    <col min="23" max="23" width="11.42578125" style="181" customWidth="1"/>
    <col min="24" max="24" width="7.85546875" style="184" customWidth="1"/>
    <col min="25" max="25" width="10.85546875" style="175" bestFit="1" customWidth="1"/>
    <col min="26" max="246" width="9.140625" style="175" customWidth="1"/>
    <col min="247" max="247" width="18.7109375" style="175" customWidth="1"/>
    <col min="248" max="249" width="9.42578125" style="175" customWidth="1"/>
    <col min="250" max="250" width="7.7109375" style="175" customWidth="1"/>
    <col min="251" max="251" width="9.28515625" style="175" customWidth="1"/>
    <col min="252" max="252" width="9.85546875" style="175" customWidth="1"/>
    <col min="253" max="253" width="7.140625" style="175" customWidth="1"/>
    <col min="254" max="254" width="8.5703125" style="175" customWidth="1"/>
    <col min="255" max="255" width="8.85546875" style="175" customWidth="1"/>
    <col min="256" max="16384" width="7.140625" style="175"/>
  </cols>
  <sheetData>
    <row r="1" spans="1:24" s="154" customFormat="1" ht="57" customHeight="1">
      <c r="A1" s="149"/>
      <c r="B1" s="289" t="s">
        <v>113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151"/>
      <c r="P1" s="151"/>
      <c r="Q1" s="152"/>
      <c r="R1" s="151"/>
      <c r="S1" s="151"/>
      <c r="T1" s="151"/>
      <c r="U1" s="153"/>
      <c r="W1" s="155"/>
      <c r="X1" s="146" t="s">
        <v>21</v>
      </c>
    </row>
    <row r="2" spans="1:24" s="154" customFormat="1" ht="13.5" customHeight="1">
      <c r="A2" s="149"/>
      <c r="B2" s="150"/>
      <c r="C2" s="150"/>
      <c r="D2" s="150"/>
      <c r="E2" s="150"/>
      <c r="F2" s="156"/>
      <c r="G2" s="156"/>
      <c r="H2" s="156"/>
      <c r="I2" s="150"/>
      <c r="J2" s="150"/>
      <c r="L2" s="157"/>
      <c r="N2" s="155" t="s">
        <v>6</v>
      </c>
      <c r="O2" s="151"/>
      <c r="P2" s="151"/>
      <c r="Q2" s="152"/>
      <c r="R2" s="151"/>
      <c r="S2" s="151"/>
      <c r="T2" s="151"/>
      <c r="U2" s="153"/>
      <c r="X2" s="155" t="s">
        <v>6</v>
      </c>
    </row>
    <row r="3" spans="1:24" s="154" customFormat="1" ht="27.75" customHeight="1">
      <c r="A3" s="315"/>
      <c r="B3" s="290" t="s">
        <v>98</v>
      </c>
      <c r="C3" s="293" t="s">
        <v>8</v>
      </c>
      <c r="D3" s="294"/>
      <c r="E3" s="295"/>
      <c r="F3" s="302" t="s">
        <v>37</v>
      </c>
      <c r="G3" s="302"/>
      <c r="H3" s="302"/>
      <c r="I3" s="293" t="s">
        <v>14</v>
      </c>
      <c r="J3" s="294"/>
      <c r="K3" s="295"/>
      <c r="L3" s="293" t="s">
        <v>9</v>
      </c>
      <c r="M3" s="294"/>
      <c r="N3" s="295"/>
      <c r="O3" s="293" t="s">
        <v>10</v>
      </c>
      <c r="P3" s="294"/>
      <c r="Q3" s="294"/>
      <c r="R3" s="302" t="s">
        <v>102</v>
      </c>
      <c r="S3" s="303" t="s">
        <v>17</v>
      </c>
      <c r="T3" s="304"/>
      <c r="U3" s="305"/>
      <c r="V3" s="293" t="s">
        <v>16</v>
      </c>
      <c r="W3" s="294"/>
      <c r="X3" s="295"/>
    </row>
    <row r="4" spans="1:24" s="158" customFormat="1" ht="14.25" customHeight="1">
      <c r="A4" s="316"/>
      <c r="B4" s="291"/>
      <c r="C4" s="296"/>
      <c r="D4" s="297"/>
      <c r="E4" s="298"/>
      <c r="F4" s="302"/>
      <c r="G4" s="302"/>
      <c r="H4" s="302"/>
      <c r="I4" s="297"/>
      <c r="J4" s="297"/>
      <c r="K4" s="298"/>
      <c r="L4" s="296"/>
      <c r="M4" s="297"/>
      <c r="N4" s="298"/>
      <c r="O4" s="296"/>
      <c r="P4" s="297"/>
      <c r="Q4" s="297"/>
      <c r="R4" s="302"/>
      <c r="S4" s="306"/>
      <c r="T4" s="307"/>
      <c r="U4" s="308"/>
      <c r="V4" s="296"/>
      <c r="W4" s="297"/>
      <c r="X4" s="298"/>
    </row>
    <row r="5" spans="1:24" s="158" customFormat="1" ht="22.5" customHeight="1">
      <c r="A5" s="316"/>
      <c r="B5" s="292"/>
      <c r="C5" s="299"/>
      <c r="D5" s="300"/>
      <c r="E5" s="301"/>
      <c r="F5" s="302"/>
      <c r="G5" s="302"/>
      <c r="H5" s="302"/>
      <c r="I5" s="300"/>
      <c r="J5" s="300"/>
      <c r="K5" s="301"/>
      <c r="L5" s="299"/>
      <c r="M5" s="300"/>
      <c r="N5" s="301"/>
      <c r="O5" s="299"/>
      <c r="P5" s="300"/>
      <c r="Q5" s="300"/>
      <c r="R5" s="302"/>
      <c r="S5" s="309"/>
      <c r="T5" s="310"/>
      <c r="U5" s="311"/>
      <c r="V5" s="299"/>
      <c r="W5" s="300"/>
      <c r="X5" s="301"/>
    </row>
    <row r="6" spans="1:24" s="158" customFormat="1" ht="21.75" customHeight="1">
      <c r="A6" s="317"/>
      <c r="B6" s="159">
        <v>2022</v>
      </c>
      <c r="C6" s="159">
        <v>2021</v>
      </c>
      <c r="D6" s="159">
        <v>2022</v>
      </c>
      <c r="E6" s="160" t="s">
        <v>2</v>
      </c>
      <c r="F6" s="159">
        <v>2021</v>
      </c>
      <c r="G6" s="159">
        <v>2022</v>
      </c>
      <c r="H6" s="160" t="s">
        <v>2</v>
      </c>
      <c r="I6" s="159">
        <v>2021</v>
      </c>
      <c r="J6" s="159">
        <v>2022</v>
      </c>
      <c r="K6" s="160" t="s">
        <v>2</v>
      </c>
      <c r="L6" s="159">
        <v>2021</v>
      </c>
      <c r="M6" s="159">
        <v>2022</v>
      </c>
      <c r="N6" s="160" t="s">
        <v>2</v>
      </c>
      <c r="O6" s="159">
        <v>2021</v>
      </c>
      <c r="P6" s="159">
        <v>2022</v>
      </c>
      <c r="Q6" s="160" t="s">
        <v>2</v>
      </c>
      <c r="R6" s="159">
        <v>2022</v>
      </c>
      <c r="S6" s="159">
        <v>2021</v>
      </c>
      <c r="T6" s="159">
        <v>2022</v>
      </c>
      <c r="U6" s="160" t="s">
        <v>2</v>
      </c>
      <c r="V6" s="159">
        <v>2021</v>
      </c>
      <c r="W6" s="159">
        <v>2022</v>
      </c>
      <c r="X6" s="160" t="s">
        <v>2</v>
      </c>
    </row>
    <row r="7" spans="1:24" s="162" customFormat="1" ht="10.5" customHeight="1">
      <c r="A7" s="161" t="s">
        <v>4</v>
      </c>
      <c r="B7" s="161">
        <v>1</v>
      </c>
      <c r="C7" s="161">
        <v>2</v>
      </c>
      <c r="D7" s="161">
        <v>3</v>
      </c>
      <c r="E7" s="161">
        <v>4</v>
      </c>
      <c r="F7" s="161">
        <v>5</v>
      </c>
      <c r="G7" s="161">
        <v>6</v>
      </c>
      <c r="H7" s="161">
        <v>7</v>
      </c>
      <c r="I7" s="161">
        <v>8</v>
      </c>
      <c r="J7" s="161">
        <v>9</v>
      </c>
      <c r="K7" s="161">
        <v>10</v>
      </c>
      <c r="L7" s="161">
        <v>11</v>
      </c>
      <c r="M7" s="161">
        <v>12</v>
      </c>
      <c r="N7" s="161">
        <v>13</v>
      </c>
      <c r="O7" s="161">
        <v>14</v>
      </c>
      <c r="P7" s="161">
        <v>15</v>
      </c>
      <c r="Q7" s="161">
        <v>16</v>
      </c>
      <c r="R7" s="161">
        <v>17</v>
      </c>
      <c r="S7" s="161">
        <v>18</v>
      </c>
      <c r="T7" s="161">
        <v>19</v>
      </c>
      <c r="U7" s="161">
        <v>20</v>
      </c>
      <c r="V7" s="161">
        <v>21</v>
      </c>
      <c r="W7" s="161">
        <v>22</v>
      </c>
      <c r="X7" s="161">
        <v>23</v>
      </c>
    </row>
    <row r="8" spans="1:24" s="167" customFormat="1" ht="19.149999999999999" customHeight="1">
      <c r="A8" s="163" t="s">
        <v>76</v>
      </c>
      <c r="B8" s="164">
        <f>SUM(B9:B28)</f>
        <v>400</v>
      </c>
      <c r="C8" s="164">
        <f>SUM(C9:C28)</f>
        <v>665</v>
      </c>
      <c r="D8" s="164">
        <f>SUM(D9:D28)</f>
        <v>397</v>
      </c>
      <c r="E8" s="165">
        <f t="shared" ref="E8:E28" si="0">IF(C8=0,"",ROUND(D8/C8*100,1))</f>
        <v>59.7</v>
      </c>
      <c r="F8" s="164">
        <f>SUM(F9:F28)</f>
        <v>104</v>
      </c>
      <c r="G8" s="164">
        <f>SUM(G9:G28)</f>
        <v>57</v>
      </c>
      <c r="H8" s="165">
        <f t="shared" ref="H8:H28" si="1">IF(F8=0,"",ROUND(G8/F8*100,1))</f>
        <v>54.8</v>
      </c>
      <c r="I8" s="164">
        <f>SUM(I9:I28)</f>
        <v>30</v>
      </c>
      <c r="J8" s="164">
        <f>SUM(J9:J28)</f>
        <v>14</v>
      </c>
      <c r="K8" s="165">
        <f t="shared" ref="K8:K28" si="2">IF(I8=0,"",ROUND(J8/I8*100,1))</f>
        <v>46.7</v>
      </c>
      <c r="L8" s="164">
        <f>SUM(L9:L28)</f>
        <v>11</v>
      </c>
      <c r="M8" s="164">
        <f>SUM(M9:M28)</f>
        <v>1</v>
      </c>
      <c r="N8" s="165">
        <f t="shared" ref="N8:N28" si="3">IF(L8=0,"",ROUND(M8/L8*100,1))</f>
        <v>9.1</v>
      </c>
      <c r="O8" s="164">
        <f>SUM(O9:O28)</f>
        <v>554</v>
      </c>
      <c r="P8" s="164">
        <f>SUM(P9:P28)</f>
        <v>274</v>
      </c>
      <c r="Q8" s="165">
        <f t="shared" ref="Q8:Q28" si="4">IF(O8=0,"",ROUND(P8/O8*100,1))</f>
        <v>49.5</v>
      </c>
      <c r="R8" s="164">
        <f>SUM(R9:R28)</f>
        <v>245</v>
      </c>
      <c r="S8" s="164">
        <f>SUM(S9:S28)</f>
        <v>411</v>
      </c>
      <c r="T8" s="164">
        <f>SUM(T9:T28)</f>
        <v>245</v>
      </c>
      <c r="U8" s="165">
        <f t="shared" ref="U8:U28" si="5">IF(S8=0,"",ROUND(T8/S8*100,1))</f>
        <v>59.6</v>
      </c>
      <c r="V8" s="164">
        <f>SUM(V9:V28)</f>
        <v>373</v>
      </c>
      <c r="W8" s="164">
        <f>SUM(W9:W28)</f>
        <v>210</v>
      </c>
      <c r="X8" s="166">
        <f t="shared" ref="X8:X28" si="6">IF(V8=0,"",ROUND(W8/V8*100,1))</f>
        <v>56.3</v>
      </c>
    </row>
    <row r="9" spans="1:24" ht="16.5" customHeight="1">
      <c r="A9" s="54" t="s">
        <v>77</v>
      </c>
      <c r="B9" s="92">
        <v>8</v>
      </c>
      <c r="C9" s="168">
        <v>27</v>
      </c>
      <c r="D9" s="169">
        <v>8</v>
      </c>
      <c r="E9" s="170">
        <f t="shared" si="0"/>
        <v>29.6</v>
      </c>
      <c r="F9" s="171">
        <v>9</v>
      </c>
      <c r="G9" s="171">
        <v>0</v>
      </c>
      <c r="H9" s="170">
        <f t="shared" si="1"/>
        <v>0</v>
      </c>
      <c r="I9" s="169">
        <v>2</v>
      </c>
      <c r="J9" s="169">
        <v>0</v>
      </c>
      <c r="K9" s="170">
        <f t="shared" si="2"/>
        <v>0</v>
      </c>
      <c r="L9" s="171">
        <v>1</v>
      </c>
      <c r="M9" s="171">
        <v>0</v>
      </c>
      <c r="N9" s="170">
        <f t="shared" si="3"/>
        <v>0</v>
      </c>
      <c r="O9" s="168">
        <v>25</v>
      </c>
      <c r="P9" s="171">
        <v>5</v>
      </c>
      <c r="Q9" s="170">
        <f t="shared" si="4"/>
        <v>20</v>
      </c>
      <c r="R9" s="171">
        <v>4</v>
      </c>
      <c r="S9" s="169">
        <v>10</v>
      </c>
      <c r="T9" s="172">
        <v>4</v>
      </c>
      <c r="U9" s="170">
        <f t="shared" si="5"/>
        <v>40</v>
      </c>
      <c r="V9" s="169">
        <v>10</v>
      </c>
      <c r="W9" s="173">
        <v>3</v>
      </c>
      <c r="X9" s="174">
        <f t="shared" si="6"/>
        <v>30</v>
      </c>
    </row>
    <row r="10" spans="1:24" ht="16.5" customHeight="1">
      <c r="A10" s="54" t="s">
        <v>78</v>
      </c>
      <c r="B10" s="92">
        <v>20</v>
      </c>
      <c r="C10" s="168">
        <v>34</v>
      </c>
      <c r="D10" s="169">
        <v>20</v>
      </c>
      <c r="E10" s="170">
        <f t="shared" si="0"/>
        <v>58.8</v>
      </c>
      <c r="F10" s="171">
        <v>6</v>
      </c>
      <c r="G10" s="171">
        <v>2</v>
      </c>
      <c r="H10" s="170">
        <f t="shared" si="1"/>
        <v>33.299999999999997</v>
      </c>
      <c r="I10" s="169">
        <v>2</v>
      </c>
      <c r="J10" s="169">
        <v>2</v>
      </c>
      <c r="K10" s="170">
        <f t="shared" si="2"/>
        <v>100</v>
      </c>
      <c r="L10" s="171">
        <v>0</v>
      </c>
      <c r="M10" s="171">
        <v>0</v>
      </c>
      <c r="N10" s="170" t="str">
        <f t="shared" si="3"/>
        <v/>
      </c>
      <c r="O10" s="168">
        <v>34</v>
      </c>
      <c r="P10" s="171">
        <v>17</v>
      </c>
      <c r="Q10" s="170">
        <f t="shared" si="4"/>
        <v>50</v>
      </c>
      <c r="R10" s="171">
        <v>12</v>
      </c>
      <c r="S10" s="169">
        <v>20</v>
      </c>
      <c r="T10" s="172">
        <v>12</v>
      </c>
      <c r="U10" s="170">
        <f t="shared" si="5"/>
        <v>60</v>
      </c>
      <c r="V10" s="169">
        <v>19</v>
      </c>
      <c r="W10" s="173">
        <v>10</v>
      </c>
      <c r="X10" s="174">
        <f t="shared" si="6"/>
        <v>52.6</v>
      </c>
    </row>
    <row r="11" spans="1:24" s="181" customFormat="1" ht="16.5" customHeight="1">
      <c r="A11" s="176" t="s">
        <v>79</v>
      </c>
      <c r="B11" s="177">
        <v>13</v>
      </c>
      <c r="C11" s="178">
        <v>20</v>
      </c>
      <c r="D11" s="173">
        <v>13</v>
      </c>
      <c r="E11" s="170">
        <f t="shared" si="0"/>
        <v>65</v>
      </c>
      <c r="F11" s="179">
        <v>4</v>
      </c>
      <c r="G11" s="179">
        <v>2</v>
      </c>
      <c r="H11" s="170">
        <f t="shared" si="1"/>
        <v>50</v>
      </c>
      <c r="I11" s="173">
        <v>4</v>
      </c>
      <c r="J11" s="173">
        <v>1</v>
      </c>
      <c r="K11" s="170">
        <f t="shared" si="2"/>
        <v>25</v>
      </c>
      <c r="L11" s="179">
        <v>1</v>
      </c>
      <c r="M11" s="171">
        <v>0</v>
      </c>
      <c r="N11" s="170">
        <f t="shared" si="3"/>
        <v>0</v>
      </c>
      <c r="O11" s="178">
        <v>19</v>
      </c>
      <c r="P11" s="179">
        <v>12</v>
      </c>
      <c r="Q11" s="170">
        <f t="shared" si="4"/>
        <v>63.2</v>
      </c>
      <c r="R11" s="179">
        <v>9</v>
      </c>
      <c r="S11" s="173">
        <v>13</v>
      </c>
      <c r="T11" s="180">
        <v>9</v>
      </c>
      <c r="U11" s="170">
        <f t="shared" si="5"/>
        <v>69.2</v>
      </c>
      <c r="V11" s="173">
        <v>13</v>
      </c>
      <c r="W11" s="173">
        <v>6</v>
      </c>
      <c r="X11" s="174">
        <f t="shared" si="6"/>
        <v>46.2</v>
      </c>
    </row>
    <row r="12" spans="1:24" s="181" customFormat="1" ht="16.5" customHeight="1">
      <c r="A12" s="176" t="s">
        <v>80</v>
      </c>
      <c r="B12" s="177">
        <v>9</v>
      </c>
      <c r="C12" s="178">
        <v>21</v>
      </c>
      <c r="D12" s="173">
        <v>9</v>
      </c>
      <c r="E12" s="170">
        <f t="shared" si="0"/>
        <v>42.9</v>
      </c>
      <c r="F12" s="179">
        <v>5</v>
      </c>
      <c r="G12" s="179">
        <v>2</v>
      </c>
      <c r="H12" s="170">
        <f t="shared" si="1"/>
        <v>40</v>
      </c>
      <c r="I12" s="173">
        <v>3</v>
      </c>
      <c r="J12" s="173">
        <v>0</v>
      </c>
      <c r="K12" s="170">
        <f t="shared" si="2"/>
        <v>0</v>
      </c>
      <c r="L12" s="179">
        <v>0</v>
      </c>
      <c r="M12" s="171">
        <v>0</v>
      </c>
      <c r="N12" s="170" t="str">
        <f t="shared" si="3"/>
        <v/>
      </c>
      <c r="O12" s="178">
        <v>21</v>
      </c>
      <c r="P12" s="179">
        <v>8</v>
      </c>
      <c r="Q12" s="170">
        <f t="shared" si="4"/>
        <v>38.1</v>
      </c>
      <c r="R12" s="179">
        <v>3</v>
      </c>
      <c r="S12" s="173">
        <v>12</v>
      </c>
      <c r="T12" s="180">
        <v>3</v>
      </c>
      <c r="U12" s="170">
        <f t="shared" si="5"/>
        <v>25</v>
      </c>
      <c r="V12" s="173">
        <v>10</v>
      </c>
      <c r="W12" s="173">
        <v>3</v>
      </c>
      <c r="X12" s="174">
        <f t="shared" si="6"/>
        <v>30</v>
      </c>
    </row>
    <row r="13" spans="1:24" s="181" customFormat="1" ht="16.5" customHeight="1">
      <c r="A13" s="176" t="s">
        <v>81</v>
      </c>
      <c r="B13" s="177">
        <v>3</v>
      </c>
      <c r="C13" s="178">
        <v>5</v>
      </c>
      <c r="D13" s="173">
        <v>3</v>
      </c>
      <c r="E13" s="170">
        <f t="shared" si="0"/>
        <v>60</v>
      </c>
      <c r="F13" s="179">
        <v>1</v>
      </c>
      <c r="G13" s="179">
        <v>0</v>
      </c>
      <c r="H13" s="170">
        <f t="shared" si="1"/>
        <v>0</v>
      </c>
      <c r="I13" s="173">
        <v>0</v>
      </c>
      <c r="J13" s="173">
        <v>0</v>
      </c>
      <c r="K13" s="170" t="str">
        <f t="shared" si="2"/>
        <v/>
      </c>
      <c r="L13" s="179">
        <v>0</v>
      </c>
      <c r="M13" s="171">
        <v>0</v>
      </c>
      <c r="N13" s="170" t="str">
        <f t="shared" si="3"/>
        <v/>
      </c>
      <c r="O13" s="178">
        <v>5</v>
      </c>
      <c r="P13" s="179">
        <v>2</v>
      </c>
      <c r="Q13" s="170">
        <f t="shared" si="4"/>
        <v>40</v>
      </c>
      <c r="R13" s="179">
        <v>2</v>
      </c>
      <c r="S13" s="173">
        <v>3</v>
      </c>
      <c r="T13" s="180">
        <v>2</v>
      </c>
      <c r="U13" s="170">
        <f t="shared" si="5"/>
        <v>66.7</v>
      </c>
      <c r="V13" s="173">
        <v>3</v>
      </c>
      <c r="W13" s="173">
        <v>2</v>
      </c>
      <c r="X13" s="174">
        <f t="shared" si="6"/>
        <v>66.7</v>
      </c>
    </row>
    <row r="14" spans="1:24" s="181" customFormat="1" ht="16.5" customHeight="1">
      <c r="A14" s="176" t="s">
        <v>82</v>
      </c>
      <c r="B14" s="177">
        <v>10</v>
      </c>
      <c r="C14" s="178">
        <v>22</v>
      </c>
      <c r="D14" s="173">
        <v>10</v>
      </c>
      <c r="E14" s="170">
        <f t="shared" si="0"/>
        <v>45.5</v>
      </c>
      <c r="F14" s="179">
        <v>5</v>
      </c>
      <c r="G14" s="179">
        <v>1</v>
      </c>
      <c r="H14" s="170">
        <f t="shared" si="1"/>
        <v>20</v>
      </c>
      <c r="I14" s="173">
        <v>1</v>
      </c>
      <c r="J14" s="173">
        <v>0</v>
      </c>
      <c r="K14" s="170">
        <f t="shared" si="2"/>
        <v>0</v>
      </c>
      <c r="L14" s="179">
        <v>4</v>
      </c>
      <c r="M14" s="171">
        <v>0</v>
      </c>
      <c r="N14" s="170">
        <f t="shared" si="3"/>
        <v>0</v>
      </c>
      <c r="O14" s="178">
        <v>18</v>
      </c>
      <c r="P14" s="179">
        <v>6</v>
      </c>
      <c r="Q14" s="170">
        <f t="shared" si="4"/>
        <v>33.299999999999997</v>
      </c>
      <c r="R14" s="179">
        <v>4</v>
      </c>
      <c r="S14" s="173">
        <v>12</v>
      </c>
      <c r="T14" s="180">
        <v>4</v>
      </c>
      <c r="U14" s="170">
        <f t="shared" si="5"/>
        <v>33.299999999999997</v>
      </c>
      <c r="V14" s="173">
        <v>10</v>
      </c>
      <c r="W14" s="173">
        <v>3</v>
      </c>
      <c r="X14" s="174">
        <f t="shared" si="6"/>
        <v>30</v>
      </c>
    </row>
    <row r="15" spans="1:24" s="181" customFormat="1" ht="16.5" customHeight="1">
      <c r="A15" s="176" t="s">
        <v>83</v>
      </c>
      <c r="B15" s="177">
        <v>27</v>
      </c>
      <c r="C15" s="178">
        <v>44</v>
      </c>
      <c r="D15" s="173">
        <v>27</v>
      </c>
      <c r="E15" s="170">
        <f t="shared" si="0"/>
        <v>61.4</v>
      </c>
      <c r="F15" s="179">
        <v>6</v>
      </c>
      <c r="G15" s="179">
        <v>6</v>
      </c>
      <c r="H15" s="170">
        <f t="shared" si="1"/>
        <v>100</v>
      </c>
      <c r="I15" s="173">
        <v>1</v>
      </c>
      <c r="J15" s="173">
        <v>1</v>
      </c>
      <c r="K15" s="170">
        <f t="shared" si="2"/>
        <v>100</v>
      </c>
      <c r="L15" s="179">
        <v>0</v>
      </c>
      <c r="M15" s="171">
        <v>0</v>
      </c>
      <c r="N15" s="170" t="str">
        <f t="shared" si="3"/>
        <v/>
      </c>
      <c r="O15" s="178">
        <v>28</v>
      </c>
      <c r="P15" s="179">
        <v>10</v>
      </c>
      <c r="Q15" s="170">
        <f t="shared" si="4"/>
        <v>35.700000000000003</v>
      </c>
      <c r="R15" s="179">
        <v>16</v>
      </c>
      <c r="S15" s="173">
        <v>34</v>
      </c>
      <c r="T15" s="180">
        <v>16</v>
      </c>
      <c r="U15" s="170">
        <f t="shared" si="5"/>
        <v>47.1</v>
      </c>
      <c r="V15" s="173">
        <v>32</v>
      </c>
      <c r="W15" s="173">
        <v>12</v>
      </c>
      <c r="X15" s="174">
        <f t="shared" si="6"/>
        <v>37.5</v>
      </c>
    </row>
    <row r="16" spans="1:24" s="181" customFormat="1" ht="16.5" customHeight="1">
      <c r="A16" s="176" t="s">
        <v>84</v>
      </c>
      <c r="B16" s="177">
        <v>17</v>
      </c>
      <c r="C16" s="178">
        <v>34</v>
      </c>
      <c r="D16" s="173">
        <v>17</v>
      </c>
      <c r="E16" s="170">
        <f t="shared" si="0"/>
        <v>50</v>
      </c>
      <c r="F16" s="179">
        <v>1</v>
      </c>
      <c r="G16" s="179">
        <v>2</v>
      </c>
      <c r="H16" s="170">
        <f t="shared" si="1"/>
        <v>200</v>
      </c>
      <c r="I16" s="173">
        <v>1</v>
      </c>
      <c r="J16" s="173">
        <v>2</v>
      </c>
      <c r="K16" s="170">
        <f t="shared" si="2"/>
        <v>200</v>
      </c>
      <c r="L16" s="179">
        <v>0</v>
      </c>
      <c r="M16" s="171">
        <v>0</v>
      </c>
      <c r="N16" s="170" t="str">
        <f t="shared" si="3"/>
        <v/>
      </c>
      <c r="O16" s="178">
        <v>30</v>
      </c>
      <c r="P16" s="179">
        <v>9</v>
      </c>
      <c r="Q16" s="170">
        <f t="shared" si="4"/>
        <v>30</v>
      </c>
      <c r="R16" s="179">
        <v>11</v>
      </c>
      <c r="S16" s="173">
        <v>24</v>
      </c>
      <c r="T16" s="180">
        <v>11</v>
      </c>
      <c r="U16" s="170">
        <f t="shared" si="5"/>
        <v>45.8</v>
      </c>
      <c r="V16" s="173">
        <v>23</v>
      </c>
      <c r="W16" s="173">
        <v>9</v>
      </c>
      <c r="X16" s="174">
        <f t="shared" si="6"/>
        <v>39.1</v>
      </c>
    </row>
    <row r="17" spans="1:24" s="181" customFormat="1" ht="16.5" customHeight="1">
      <c r="A17" s="176" t="s">
        <v>85</v>
      </c>
      <c r="B17" s="177">
        <v>16</v>
      </c>
      <c r="C17" s="178">
        <v>16</v>
      </c>
      <c r="D17" s="173">
        <v>16</v>
      </c>
      <c r="E17" s="170">
        <f t="shared" si="0"/>
        <v>100</v>
      </c>
      <c r="F17" s="179">
        <v>5</v>
      </c>
      <c r="G17" s="179">
        <v>1</v>
      </c>
      <c r="H17" s="170">
        <f t="shared" si="1"/>
        <v>20</v>
      </c>
      <c r="I17" s="173">
        <v>1</v>
      </c>
      <c r="J17" s="173">
        <v>1</v>
      </c>
      <c r="K17" s="170">
        <f t="shared" si="2"/>
        <v>100</v>
      </c>
      <c r="L17" s="179">
        <v>0</v>
      </c>
      <c r="M17" s="171">
        <v>0</v>
      </c>
      <c r="N17" s="170" t="str">
        <f t="shared" si="3"/>
        <v/>
      </c>
      <c r="O17" s="178">
        <v>15</v>
      </c>
      <c r="P17" s="179">
        <v>15</v>
      </c>
      <c r="Q17" s="170">
        <f t="shared" si="4"/>
        <v>100</v>
      </c>
      <c r="R17" s="179">
        <v>13</v>
      </c>
      <c r="S17" s="173">
        <v>6</v>
      </c>
      <c r="T17" s="180">
        <v>13</v>
      </c>
      <c r="U17" s="170">
        <f t="shared" si="5"/>
        <v>216.7</v>
      </c>
      <c r="V17" s="173">
        <v>6</v>
      </c>
      <c r="W17" s="173">
        <v>12</v>
      </c>
      <c r="X17" s="174">
        <f t="shared" si="6"/>
        <v>200</v>
      </c>
    </row>
    <row r="18" spans="1:24" s="181" customFormat="1" ht="16.5" customHeight="1">
      <c r="A18" s="176" t="s">
        <v>86</v>
      </c>
      <c r="B18" s="177">
        <v>15</v>
      </c>
      <c r="C18" s="178">
        <v>23</v>
      </c>
      <c r="D18" s="173">
        <v>15</v>
      </c>
      <c r="E18" s="170">
        <f t="shared" si="0"/>
        <v>65.2</v>
      </c>
      <c r="F18" s="179">
        <v>4</v>
      </c>
      <c r="G18" s="179">
        <v>3</v>
      </c>
      <c r="H18" s="170">
        <f t="shared" si="1"/>
        <v>75</v>
      </c>
      <c r="I18" s="173">
        <v>5</v>
      </c>
      <c r="J18" s="173">
        <v>0</v>
      </c>
      <c r="K18" s="170">
        <f t="shared" si="2"/>
        <v>0</v>
      </c>
      <c r="L18" s="179">
        <v>0</v>
      </c>
      <c r="M18" s="171">
        <v>0</v>
      </c>
      <c r="N18" s="170" t="str">
        <f t="shared" si="3"/>
        <v/>
      </c>
      <c r="O18" s="178">
        <v>17</v>
      </c>
      <c r="P18" s="179">
        <v>13</v>
      </c>
      <c r="Q18" s="170">
        <f t="shared" si="4"/>
        <v>76.5</v>
      </c>
      <c r="R18" s="179">
        <v>6</v>
      </c>
      <c r="S18" s="173">
        <v>13</v>
      </c>
      <c r="T18" s="180">
        <v>6</v>
      </c>
      <c r="U18" s="170">
        <f t="shared" si="5"/>
        <v>46.2</v>
      </c>
      <c r="V18" s="173">
        <v>12</v>
      </c>
      <c r="W18" s="173">
        <v>4</v>
      </c>
      <c r="X18" s="174">
        <f t="shared" si="6"/>
        <v>33.299999999999997</v>
      </c>
    </row>
    <row r="19" spans="1:24" s="181" customFormat="1" ht="16.5" customHeight="1">
      <c r="A19" s="176" t="s">
        <v>87</v>
      </c>
      <c r="B19" s="177">
        <v>31</v>
      </c>
      <c r="C19" s="178">
        <v>46</v>
      </c>
      <c r="D19" s="173">
        <v>31</v>
      </c>
      <c r="E19" s="170">
        <f t="shared" si="0"/>
        <v>67.400000000000006</v>
      </c>
      <c r="F19" s="179">
        <v>6</v>
      </c>
      <c r="G19" s="179">
        <v>3</v>
      </c>
      <c r="H19" s="170">
        <f t="shared" si="1"/>
        <v>50</v>
      </c>
      <c r="I19" s="173">
        <v>3</v>
      </c>
      <c r="J19" s="173">
        <v>0</v>
      </c>
      <c r="K19" s="170">
        <f t="shared" si="2"/>
        <v>0</v>
      </c>
      <c r="L19" s="179">
        <v>1</v>
      </c>
      <c r="M19" s="171">
        <v>0</v>
      </c>
      <c r="N19" s="170">
        <f t="shared" si="3"/>
        <v>0</v>
      </c>
      <c r="O19" s="178">
        <v>35</v>
      </c>
      <c r="P19" s="179">
        <v>13</v>
      </c>
      <c r="Q19" s="170">
        <f t="shared" si="4"/>
        <v>37.1</v>
      </c>
      <c r="R19" s="179">
        <v>21</v>
      </c>
      <c r="S19" s="173">
        <v>31</v>
      </c>
      <c r="T19" s="180">
        <v>21</v>
      </c>
      <c r="U19" s="170">
        <f t="shared" si="5"/>
        <v>67.7</v>
      </c>
      <c r="V19" s="173">
        <v>30</v>
      </c>
      <c r="W19" s="173">
        <v>16</v>
      </c>
      <c r="X19" s="174">
        <f t="shared" si="6"/>
        <v>53.3</v>
      </c>
    </row>
    <row r="20" spans="1:24" s="181" customFormat="1" ht="16.5" customHeight="1">
      <c r="A20" s="176" t="s">
        <v>88</v>
      </c>
      <c r="B20" s="177">
        <v>18</v>
      </c>
      <c r="C20" s="178">
        <v>46</v>
      </c>
      <c r="D20" s="173">
        <v>18</v>
      </c>
      <c r="E20" s="170">
        <f t="shared" si="0"/>
        <v>39.1</v>
      </c>
      <c r="F20" s="179">
        <v>7</v>
      </c>
      <c r="G20" s="179">
        <v>1</v>
      </c>
      <c r="H20" s="170">
        <f t="shared" si="1"/>
        <v>14.3</v>
      </c>
      <c r="I20" s="173">
        <v>0</v>
      </c>
      <c r="J20" s="173">
        <v>1</v>
      </c>
      <c r="K20" s="170" t="str">
        <f t="shared" si="2"/>
        <v/>
      </c>
      <c r="L20" s="179">
        <v>0</v>
      </c>
      <c r="M20" s="171">
        <v>0</v>
      </c>
      <c r="N20" s="170" t="str">
        <f t="shared" si="3"/>
        <v/>
      </c>
      <c r="O20" s="178">
        <v>36</v>
      </c>
      <c r="P20" s="179">
        <v>12</v>
      </c>
      <c r="Q20" s="170">
        <f t="shared" si="4"/>
        <v>33.299999999999997</v>
      </c>
      <c r="R20" s="179">
        <v>11</v>
      </c>
      <c r="S20" s="173">
        <v>26</v>
      </c>
      <c r="T20" s="180">
        <v>11</v>
      </c>
      <c r="U20" s="170">
        <f t="shared" si="5"/>
        <v>42.3</v>
      </c>
      <c r="V20" s="173">
        <v>24</v>
      </c>
      <c r="W20" s="173">
        <v>8</v>
      </c>
      <c r="X20" s="174">
        <f t="shared" si="6"/>
        <v>33.299999999999997</v>
      </c>
    </row>
    <row r="21" spans="1:24" s="181" customFormat="1" ht="16.5" customHeight="1">
      <c r="A21" s="176" t="s">
        <v>89</v>
      </c>
      <c r="B21" s="177">
        <v>18</v>
      </c>
      <c r="C21" s="178">
        <v>28</v>
      </c>
      <c r="D21" s="173">
        <v>18</v>
      </c>
      <c r="E21" s="170">
        <f t="shared" si="0"/>
        <v>64.3</v>
      </c>
      <c r="F21" s="179">
        <v>3</v>
      </c>
      <c r="G21" s="179">
        <v>5</v>
      </c>
      <c r="H21" s="170">
        <f t="shared" si="1"/>
        <v>166.7</v>
      </c>
      <c r="I21" s="173">
        <v>1</v>
      </c>
      <c r="J21" s="173">
        <v>0</v>
      </c>
      <c r="K21" s="170">
        <f t="shared" si="2"/>
        <v>0</v>
      </c>
      <c r="L21" s="179">
        <v>1</v>
      </c>
      <c r="M21" s="171">
        <v>1</v>
      </c>
      <c r="N21" s="170">
        <f t="shared" si="3"/>
        <v>100</v>
      </c>
      <c r="O21" s="178">
        <v>27</v>
      </c>
      <c r="P21" s="179">
        <v>15</v>
      </c>
      <c r="Q21" s="170">
        <f t="shared" si="4"/>
        <v>55.6</v>
      </c>
      <c r="R21" s="179">
        <v>9</v>
      </c>
      <c r="S21" s="173">
        <v>20</v>
      </c>
      <c r="T21" s="180">
        <v>9</v>
      </c>
      <c r="U21" s="170">
        <f t="shared" si="5"/>
        <v>45</v>
      </c>
      <c r="V21" s="173">
        <v>18</v>
      </c>
      <c r="W21" s="173">
        <v>8</v>
      </c>
      <c r="X21" s="174">
        <f t="shared" si="6"/>
        <v>44.4</v>
      </c>
    </row>
    <row r="22" spans="1:24" ht="16.5" customHeight="1">
      <c r="A22" s="54" t="s">
        <v>90</v>
      </c>
      <c r="B22" s="92">
        <v>17</v>
      </c>
      <c r="C22" s="168">
        <v>25</v>
      </c>
      <c r="D22" s="169">
        <v>17</v>
      </c>
      <c r="E22" s="170">
        <f t="shared" si="0"/>
        <v>68</v>
      </c>
      <c r="F22" s="171">
        <v>3</v>
      </c>
      <c r="G22" s="171">
        <v>2</v>
      </c>
      <c r="H22" s="170">
        <f t="shared" si="1"/>
        <v>66.7</v>
      </c>
      <c r="I22" s="169">
        <v>0</v>
      </c>
      <c r="J22" s="169">
        <v>0</v>
      </c>
      <c r="K22" s="170" t="str">
        <f t="shared" si="2"/>
        <v/>
      </c>
      <c r="L22" s="171">
        <v>1</v>
      </c>
      <c r="M22" s="171">
        <v>0</v>
      </c>
      <c r="N22" s="170">
        <f t="shared" si="3"/>
        <v>0</v>
      </c>
      <c r="O22" s="168">
        <v>19</v>
      </c>
      <c r="P22" s="171">
        <v>10</v>
      </c>
      <c r="Q22" s="170">
        <f t="shared" si="4"/>
        <v>52.6</v>
      </c>
      <c r="R22" s="171">
        <v>7</v>
      </c>
      <c r="S22" s="169">
        <v>17</v>
      </c>
      <c r="T22" s="172">
        <v>7</v>
      </c>
      <c r="U22" s="170">
        <f t="shared" si="5"/>
        <v>41.2</v>
      </c>
      <c r="V22" s="169">
        <v>14</v>
      </c>
      <c r="W22" s="173">
        <v>5</v>
      </c>
      <c r="X22" s="174">
        <f t="shared" si="6"/>
        <v>35.700000000000003</v>
      </c>
    </row>
    <row r="23" spans="1:24" ht="16.5" customHeight="1">
      <c r="A23" s="54" t="s">
        <v>91</v>
      </c>
      <c r="B23" s="92">
        <v>17</v>
      </c>
      <c r="C23" s="168">
        <v>20</v>
      </c>
      <c r="D23" s="169">
        <v>17</v>
      </c>
      <c r="E23" s="170">
        <f t="shared" si="0"/>
        <v>85</v>
      </c>
      <c r="F23" s="171">
        <v>4</v>
      </c>
      <c r="G23" s="171">
        <v>1</v>
      </c>
      <c r="H23" s="170">
        <f t="shared" si="1"/>
        <v>25</v>
      </c>
      <c r="I23" s="169">
        <v>2</v>
      </c>
      <c r="J23" s="169">
        <v>0</v>
      </c>
      <c r="K23" s="170">
        <f t="shared" si="2"/>
        <v>0</v>
      </c>
      <c r="L23" s="171">
        <v>1</v>
      </c>
      <c r="M23" s="171">
        <v>0</v>
      </c>
      <c r="N23" s="170">
        <f t="shared" si="3"/>
        <v>0</v>
      </c>
      <c r="O23" s="168">
        <v>17</v>
      </c>
      <c r="P23" s="171">
        <v>8</v>
      </c>
      <c r="Q23" s="170">
        <f t="shared" si="4"/>
        <v>47.1</v>
      </c>
      <c r="R23" s="171">
        <v>14</v>
      </c>
      <c r="S23" s="169">
        <v>9</v>
      </c>
      <c r="T23" s="172">
        <v>14</v>
      </c>
      <c r="U23" s="170">
        <f t="shared" si="5"/>
        <v>155.6</v>
      </c>
      <c r="V23" s="169">
        <v>8</v>
      </c>
      <c r="W23" s="173">
        <v>13</v>
      </c>
      <c r="X23" s="174">
        <f t="shared" si="6"/>
        <v>162.5</v>
      </c>
    </row>
    <row r="24" spans="1:24" ht="16.5" customHeight="1">
      <c r="A24" s="54" t="s">
        <v>92</v>
      </c>
      <c r="B24" s="92">
        <v>18</v>
      </c>
      <c r="C24" s="168">
        <v>26</v>
      </c>
      <c r="D24" s="169">
        <v>16</v>
      </c>
      <c r="E24" s="170">
        <f t="shared" si="0"/>
        <v>61.5</v>
      </c>
      <c r="F24" s="171">
        <v>1</v>
      </c>
      <c r="G24" s="171">
        <v>2</v>
      </c>
      <c r="H24" s="170">
        <f t="shared" si="1"/>
        <v>200</v>
      </c>
      <c r="I24" s="169">
        <v>0</v>
      </c>
      <c r="J24" s="169">
        <v>1</v>
      </c>
      <c r="K24" s="170" t="str">
        <f t="shared" si="2"/>
        <v/>
      </c>
      <c r="L24" s="171">
        <v>0</v>
      </c>
      <c r="M24" s="171">
        <v>0</v>
      </c>
      <c r="N24" s="170" t="str">
        <f t="shared" si="3"/>
        <v/>
      </c>
      <c r="O24" s="168">
        <v>22</v>
      </c>
      <c r="P24" s="171">
        <v>11</v>
      </c>
      <c r="Q24" s="170">
        <f t="shared" si="4"/>
        <v>50</v>
      </c>
      <c r="R24" s="171">
        <v>11</v>
      </c>
      <c r="S24" s="169">
        <v>19</v>
      </c>
      <c r="T24" s="172">
        <v>11</v>
      </c>
      <c r="U24" s="170">
        <f t="shared" si="5"/>
        <v>57.9</v>
      </c>
      <c r="V24" s="169">
        <v>17</v>
      </c>
      <c r="W24" s="173">
        <v>11</v>
      </c>
      <c r="X24" s="174">
        <f t="shared" si="6"/>
        <v>64.7</v>
      </c>
    </row>
    <row r="25" spans="1:24" ht="16.5" customHeight="1">
      <c r="A25" s="54" t="s">
        <v>93</v>
      </c>
      <c r="B25" s="92">
        <v>23</v>
      </c>
      <c r="C25" s="168">
        <v>36</v>
      </c>
      <c r="D25" s="169">
        <v>23</v>
      </c>
      <c r="E25" s="170">
        <f t="shared" si="0"/>
        <v>63.9</v>
      </c>
      <c r="F25" s="171">
        <v>4</v>
      </c>
      <c r="G25" s="171">
        <v>1</v>
      </c>
      <c r="H25" s="170">
        <f t="shared" si="1"/>
        <v>25</v>
      </c>
      <c r="I25" s="169">
        <v>0</v>
      </c>
      <c r="J25" s="169">
        <v>0</v>
      </c>
      <c r="K25" s="170" t="str">
        <f t="shared" si="2"/>
        <v/>
      </c>
      <c r="L25" s="171">
        <v>0</v>
      </c>
      <c r="M25" s="171">
        <v>0</v>
      </c>
      <c r="N25" s="170" t="str">
        <f t="shared" si="3"/>
        <v/>
      </c>
      <c r="O25" s="168">
        <v>33</v>
      </c>
      <c r="P25" s="171">
        <v>23</v>
      </c>
      <c r="Q25" s="170">
        <f t="shared" si="4"/>
        <v>69.7</v>
      </c>
      <c r="R25" s="171">
        <v>17</v>
      </c>
      <c r="S25" s="169">
        <v>23</v>
      </c>
      <c r="T25" s="172">
        <v>17</v>
      </c>
      <c r="U25" s="170">
        <f t="shared" si="5"/>
        <v>73.900000000000006</v>
      </c>
      <c r="V25" s="169">
        <v>22</v>
      </c>
      <c r="W25" s="173">
        <v>15</v>
      </c>
      <c r="X25" s="174">
        <f t="shared" si="6"/>
        <v>68.2</v>
      </c>
    </row>
    <row r="26" spans="1:24" ht="16.5" customHeight="1">
      <c r="A26" s="54" t="s">
        <v>94</v>
      </c>
      <c r="B26" s="92">
        <v>32</v>
      </c>
      <c r="C26" s="168">
        <v>42</v>
      </c>
      <c r="D26" s="169">
        <v>32</v>
      </c>
      <c r="E26" s="170">
        <f t="shared" si="0"/>
        <v>76.2</v>
      </c>
      <c r="F26" s="171">
        <v>13</v>
      </c>
      <c r="G26" s="171">
        <v>6</v>
      </c>
      <c r="H26" s="170">
        <f t="shared" si="1"/>
        <v>46.2</v>
      </c>
      <c r="I26" s="169">
        <v>2</v>
      </c>
      <c r="J26" s="169">
        <v>4</v>
      </c>
      <c r="K26" s="170">
        <f t="shared" si="2"/>
        <v>200</v>
      </c>
      <c r="L26" s="171">
        <v>1</v>
      </c>
      <c r="M26" s="171">
        <v>0</v>
      </c>
      <c r="N26" s="170">
        <f t="shared" si="3"/>
        <v>0</v>
      </c>
      <c r="O26" s="168">
        <v>41</v>
      </c>
      <c r="P26" s="171">
        <v>31</v>
      </c>
      <c r="Q26" s="170">
        <f t="shared" si="4"/>
        <v>75.599999999999994</v>
      </c>
      <c r="R26" s="171">
        <v>23</v>
      </c>
      <c r="S26" s="169">
        <v>25</v>
      </c>
      <c r="T26" s="172">
        <v>23</v>
      </c>
      <c r="U26" s="170">
        <f t="shared" si="5"/>
        <v>92</v>
      </c>
      <c r="V26" s="169">
        <v>19</v>
      </c>
      <c r="W26" s="173">
        <v>22</v>
      </c>
      <c r="X26" s="174">
        <f t="shared" si="6"/>
        <v>115.8</v>
      </c>
    </row>
    <row r="27" spans="1:24" ht="16.5" customHeight="1">
      <c r="A27" s="54" t="s">
        <v>95</v>
      </c>
      <c r="B27" s="92">
        <v>22</v>
      </c>
      <c r="C27" s="168">
        <v>34</v>
      </c>
      <c r="D27" s="169">
        <v>21</v>
      </c>
      <c r="E27" s="170">
        <f t="shared" si="0"/>
        <v>61.8</v>
      </c>
      <c r="F27" s="171">
        <v>2</v>
      </c>
      <c r="G27" s="171">
        <v>2</v>
      </c>
      <c r="H27" s="170">
        <f t="shared" si="1"/>
        <v>100</v>
      </c>
      <c r="I27" s="169">
        <v>0</v>
      </c>
      <c r="J27" s="169">
        <v>0</v>
      </c>
      <c r="K27" s="170" t="str">
        <f t="shared" si="2"/>
        <v/>
      </c>
      <c r="L27" s="171">
        <v>0</v>
      </c>
      <c r="M27" s="171">
        <v>0</v>
      </c>
      <c r="N27" s="170" t="str">
        <f t="shared" si="3"/>
        <v/>
      </c>
      <c r="O27" s="168">
        <v>29</v>
      </c>
      <c r="P27" s="171">
        <v>17</v>
      </c>
      <c r="Q27" s="170">
        <f t="shared" si="4"/>
        <v>58.6</v>
      </c>
      <c r="R27" s="171">
        <v>12</v>
      </c>
      <c r="S27" s="169">
        <v>25</v>
      </c>
      <c r="T27" s="172">
        <v>12</v>
      </c>
      <c r="U27" s="170">
        <f t="shared" si="5"/>
        <v>48</v>
      </c>
      <c r="V27" s="169">
        <v>23</v>
      </c>
      <c r="W27" s="173">
        <v>11</v>
      </c>
      <c r="X27" s="174">
        <f t="shared" si="6"/>
        <v>47.8</v>
      </c>
    </row>
    <row r="28" spans="1:24" ht="16.5" customHeight="1">
      <c r="A28" s="54" t="s">
        <v>96</v>
      </c>
      <c r="B28" s="92">
        <v>66</v>
      </c>
      <c r="C28" s="168">
        <v>116</v>
      </c>
      <c r="D28" s="169">
        <v>66</v>
      </c>
      <c r="E28" s="170">
        <f t="shared" si="0"/>
        <v>56.9</v>
      </c>
      <c r="F28" s="171">
        <v>15</v>
      </c>
      <c r="G28" s="171">
        <v>15</v>
      </c>
      <c r="H28" s="170">
        <f t="shared" si="1"/>
        <v>100</v>
      </c>
      <c r="I28" s="169">
        <v>2</v>
      </c>
      <c r="J28" s="169">
        <v>1</v>
      </c>
      <c r="K28" s="170">
        <f t="shared" si="2"/>
        <v>50</v>
      </c>
      <c r="L28" s="171">
        <v>0</v>
      </c>
      <c r="M28" s="171">
        <v>0</v>
      </c>
      <c r="N28" s="170" t="str">
        <f t="shared" si="3"/>
        <v/>
      </c>
      <c r="O28" s="168">
        <v>83</v>
      </c>
      <c r="P28" s="171">
        <v>37</v>
      </c>
      <c r="Q28" s="170">
        <f t="shared" si="4"/>
        <v>44.6</v>
      </c>
      <c r="R28" s="171">
        <v>40</v>
      </c>
      <c r="S28" s="169">
        <v>69</v>
      </c>
      <c r="T28" s="172">
        <v>40</v>
      </c>
      <c r="U28" s="170">
        <f t="shared" si="5"/>
        <v>58</v>
      </c>
      <c r="V28" s="169">
        <v>60</v>
      </c>
      <c r="W28" s="173">
        <v>37</v>
      </c>
      <c r="X28" s="174">
        <f t="shared" si="6"/>
        <v>61.7</v>
      </c>
    </row>
    <row r="29" spans="1:24" ht="42" customHeight="1">
      <c r="B29" s="312" t="s">
        <v>100</v>
      </c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183"/>
      <c r="P29" s="183"/>
      <c r="Q29" s="183"/>
      <c r="R29" s="183"/>
      <c r="S29" s="183"/>
      <c r="T29" s="183"/>
      <c r="U29" s="183"/>
      <c r="V29" s="183"/>
      <c r="W29" s="183"/>
      <c r="X29" s="183"/>
    </row>
    <row r="30" spans="1:24">
      <c r="A30" s="313"/>
      <c r="B30" s="313"/>
      <c r="C30" s="313"/>
      <c r="D30" s="313"/>
      <c r="E30" s="313"/>
      <c r="F30" s="313"/>
      <c r="G30" s="313"/>
      <c r="H30" s="313"/>
      <c r="I30" s="313"/>
      <c r="J30" s="313"/>
      <c r="K30" s="313"/>
    </row>
    <row r="31" spans="1:24">
      <c r="A31" s="314"/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</sheetData>
  <mergeCells count="14">
    <mergeCell ref="B29:N29"/>
    <mergeCell ref="A30:K30"/>
    <mergeCell ref="A31:K31"/>
    <mergeCell ref="I3:K5"/>
    <mergeCell ref="L3:N5"/>
    <mergeCell ref="A3:A6"/>
    <mergeCell ref="B1:N1"/>
    <mergeCell ref="B3:B5"/>
    <mergeCell ref="C3:E5"/>
    <mergeCell ref="F3:H5"/>
    <mergeCell ref="V3:X5"/>
    <mergeCell ref="O3:Q5"/>
    <mergeCell ref="R3:R5"/>
    <mergeCell ref="S3:U5"/>
  </mergeCells>
  <phoneticPr fontId="0" type="noConversion"/>
  <printOptions horizontalCentered="1"/>
  <pageMargins left="0" right="0" top="0" bottom="0" header="0" footer="0"/>
  <pageSetup paperSize="9" scale="92" orientation="landscape" r:id="rId1"/>
  <headerFooter alignWithMargins="0"/>
  <colBreaks count="1" manualBreakCount="1">
    <brk id="14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19"/>
  <sheetViews>
    <sheetView view="pageBreakPreview" topLeftCell="A7" zoomScale="90" zoomScaleNormal="70" zoomScaleSheetLayoutView="90" workbookViewId="0">
      <selection activeCell="B14" sqref="B14:C15"/>
    </sheetView>
  </sheetViews>
  <sheetFormatPr defaultColWidth="8" defaultRowHeight="12.75"/>
  <cols>
    <col min="1" max="1" width="60" style="2" customWidth="1"/>
    <col min="2" max="2" width="22" style="2" customWidth="1"/>
    <col min="3" max="3" width="21.5703125" style="2" customWidth="1"/>
    <col min="4" max="4" width="13.7109375" style="2" customWidth="1"/>
    <col min="5" max="5" width="15.5703125" style="2" customWidth="1"/>
    <col min="6" max="16384" width="8" style="2"/>
  </cols>
  <sheetData>
    <row r="1" spans="1:9" ht="52.5" customHeight="1">
      <c r="A1" s="250" t="s">
        <v>71</v>
      </c>
      <c r="B1" s="250"/>
      <c r="C1" s="250"/>
      <c r="D1" s="250"/>
      <c r="E1" s="250"/>
    </row>
    <row r="2" spans="1:9" ht="29.25" customHeight="1">
      <c r="A2" s="318" t="s">
        <v>24</v>
      </c>
      <c r="B2" s="318"/>
      <c r="C2" s="318"/>
      <c r="D2" s="318"/>
      <c r="E2" s="318"/>
    </row>
    <row r="3" spans="1:9" s="3" customFormat="1" ht="23.25" customHeight="1">
      <c r="A3" s="255" t="s">
        <v>0</v>
      </c>
      <c r="B3" s="251" t="s">
        <v>107</v>
      </c>
      <c r="C3" s="251" t="s">
        <v>108</v>
      </c>
      <c r="D3" s="287" t="s">
        <v>1</v>
      </c>
      <c r="E3" s="288"/>
    </row>
    <row r="4" spans="1:9" s="3" customFormat="1" ht="30">
      <c r="A4" s="256"/>
      <c r="B4" s="252"/>
      <c r="C4" s="252"/>
      <c r="D4" s="4" t="s">
        <v>2</v>
      </c>
      <c r="E4" s="5" t="s">
        <v>50</v>
      </c>
    </row>
    <row r="5" spans="1:9" s="8" customFormat="1" ht="15.75" customHeight="1">
      <c r="A5" s="6" t="s">
        <v>4</v>
      </c>
      <c r="B5" s="7">
        <v>1</v>
      </c>
      <c r="C5" s="7">
        <v>2</v>
      </c>
      <c r="D5" s="7">
        <v>3</v>
      </c>
      <c r="E5" s="7">
        <v>4</v>
      </c>
    </row>
    <row r="6" spans="1:9" s="8" customFormat="1" ht="32.25" customHeight="1">
      <c r="A6" s="9" t="s">
        <v>101</v>
      </c>
      <c r="B6" s="185" t="s">
        <v>46</v>
      </c>
      <c r="C6" s="131">
        <f>'8'!B8</f>
        <v>69</v>
      </c>
      <c r="D6" s="23" t="s">
        <v>47</v>
      </c>
      <c r="E6" s="141" t="s">
        <v>47</v>
      </c>
      <c r="I6" s="11"/>
    </row>
    <row r="7" spans="1:9" s="3" customFormat="1" ht="32.25" customHeight="1">
      <c r="A7" s="9" t="s">
        <v>61</v>
      </c>
      <c r="B7" s="128">
        <f>'8'!C8</f>
        <v>149</v>
      </c>
      <c r="C7" s="128">
        <f>'8'!D8</f>
        <v>68</v>
      </c>
      <c r="D7" s="23">
        <f t="shared" ref="D7" si="0">IF(B7=0,"",ROUND(C7/B7*100,1))</f>
        <v>45.6</v>
      </c>
      <c r="E7" s="126">
        <f t="shared" ref="E7" si="1">C7-B7</f>
        <v>-81</v>
      </c>
      <c r="I7" s="11"/>
    </row>
    <row r="8" spans="1:9" s="3" customFormat="1" ht="31.5" customHeight="1">
      <c r="A8" s="12" t="s">
        <v>62</v>
      </c>
      <c r="B8" s="128">
        <f>'8'!F8</f>
        <v>29</v>
      </c>
      <c r="C8" s="128">
        <f>'8'!G8</f>
        <v>4</v>
      </c>
      <c r="D8" s="23">
        <f t="shared" ref="D8:D11" si="2">IF(B8=0,"",ROUND(C8/B8*100,1))</f>
        <v>13.8</v>
      </c>
      <c r="E8" s="126">
        <f t="shared" ref="E8:E11" si="3">C8-B8</f>
        <v>-25</v>
      </c>
      <c r="I8" s="11"/>
    </row>
    <row r="9" spans="1:9" s="3" customFormat="1" ht="41.25" customHeight="1">
      <c r="A9" s="13" t="s">
        <v>40</v>
      </c>
      <c r="B9" s="128">
        <f>'8'!I8</f>
        <v>7</v>
      </c>
      <c r="C9" s="128">
        <f>'8'!J8</f>
        <v>2</v>
      </c>
      <c r="D9" s="23">
        <f t="shared" si="2"/>
        <v>28.6</v>
      </c>
      <c r="E9" s="126">
        <f t="shared" si="3"/>
        <v>-5</v>
      </c>
      <c r="I9" s="11"/>
    </row>
    <row r="10" spans="1:9" s="3" customFormat="1" ht="48.75" customHeight="1">
      <c r="A10" s="13" t="s">
        <v>41</v>
      </c>
      <c r="B10" s="128">
        <f>'8'!L8</f>
        <v>1</v>
      </c>
      <c r="C10" s="128">
        <f>'8'!M8</f>
        <v>1</v>
      </c>
      <c r="D10" s="23">
        <f t="shared" si="2"/>
        <v>100</v>
      </c>
      <c r="E10" s="126">
        <f t="shared" si="3"/>
        <v>0</v>
      </c>
      <c r="I10" s="11"/>
    </row>
    <row r="11" spans="1:9" s="3" customFormat="1" ht="54.75" customHeight="1">
      <c r="A11" s="13" t="s">
        <v>55</v>
      </c>
      <c r="B11" s="128">
        <f>'8'!O8</f>
        <v>106</v>
      </c>
      <c r="C11" s="128">
        <f>'8'!P8</f>
        <v>37</v>
      </c>
      <c r="D11" s="23">
        <f t="shared" si="2"/>
        <v>34.9</v>
      </c>
      <c r="E11" s="126">
        <f t="shared" si="3"/>
        <v>-69</v>
      </c>
      <c r="I11" s="11"/>
    </row>
    <row r="12" spans="1:9" s="3" customFormat="1" ht="12.75" customHeight="1">
      <c r="A12" s="257" t="s">
        <v>5</v>
      </c>
      <c r="B12" s="258"/>
      <c r="C12" s="258"/>
      <c r="D12" s="258"/>
      <c r="E12" s="258"/>
      <c r="I12" s="11"/>
    </row>
    <row r="13" spans="1:9" s="3" customFormat="1" ht="18" customHeight="1">
      <c r="A13" s="259"/>
      <c r="B13" s="260"/>
      <c r="C13" s="260"/>
      <c r="D13" s="260"/>
      <c r="E13" s="260"/>
      <c r="I13" s="11"/>
    </row>
    <row r="14" spans="1:9" s="3" customFormat="1" ht="20.25" customHeight="1">
      <c r="A14" s="255" t="s">
        <v>0</v>
      </c>
      <c r="B14" s="262" t="s">
        <v>109</v>
      </c>
      <c r="C14" s="262" t="s">
        <v>110</v>
      </c>
      <c r="D14" s="287" t="s">
        <v>1</v>
      </c>
      <c r="E14" s="288"/>
      <c r="I14" s="11"/>
    </row>
    <row r="15" spans="1:9" ht="29.25" customHeight="1">
      <c r="A15" s="256"/>
      <c r="B15" s="262"/>
      <c r="C15" s="262"/>
      <c r="D15" s="24" t="s">
        <v>2</v>
      </c>
      <c r="E15" s="5" t="s">
        <v>56</v>
      </c>
      <c r="I15" s="11"/>
    </row>
    <row r="16" spans="1:9" ht="28.5" customHeight="1">
      <c r="A16" s="9" t="s">
        <v>65</v>
      </c>
      <c r="B16" s="14" t="s">
        <v>46</v>
      </c>
      <c r="C16" s="132">
        <f>'8'!R8</f>
        <v>44</v>
      </c>
      <c r="D16" s="23" t="s">
        <v>42</v>
      </c>
      <c r="E16" s="23" t="s">
        <v>42</v>
      </c>
      <c r="I16" s="11"/>
    </row>
    <row r="17" spans="1:12" ht="25.5" customHeight="1">
      <c r="A17" s="1" t="s">
        <v>61</v>
      </c>
      <c r="B17" s="129">
        <f>'8'!S8</f>
        <v>77</v>
      </c>
      <c r="C17" s="129">
        <f>'8'!T8</f>
        <v>43</v>
      </c>
      <c r="D17" s="23">
        <f t="shared" ref="D17:D18" si="4">IF(B17=0,"",ROUND(C17/B17*100,1))</f>
        <v>55.8</v>
      </c>
      <c r="E17" s="127">
        <f t="shared" ref="E17:E18" si="5">C17-B17</f>
        <v>-34</v>
      </c>
      <c r="I17" s="11"/>
    </row>
    <row r="18" spans="1:12" ht="30" customHeight="1">
      <c r="A18" s="1" t="s">
        <v>59</v>
      </c>
      <c r="B18" s="129">
        <f>'8'!V8</f>
        <v>59</v>
      </c>
      <c r="C18" s="129">
        <f>'8'!W8</f>
        <v>36</v>
      </c>
      <c r="D18" s="23">
        <f t="shared" si="4"/>
        <v>61</v>
      </c>
      <c r="E18" s="127">
        <f t="shared" si="5"/>
        <v>-23</v>
      </c>
      <c r="F18" s="108"/>
      <c r="G18" s="108"/>
      <c r="H18" s="108"/>
      <c r="I18" s="109"/>
      <c r="J18" s="108"/>
      <c r="K18" s="108"/>
      <c r="L18" s="108"/>
    </row>
    <row r="19" spans="1:12" ht="66" customHeight="1">
      <c r="A19" s="261" t="s">
        <v>97</v>
      </c>
      <c r="B19" s="261"/>
      <c r="C19" s="261"/>
      <c r="D19" s="261"/>
      <c r="E19" s="261"/>
      <c r="F19" s="110"/>
      <c r="G19" s="110"/>
      <c r="H19" s="110"/>
      <c r="I19" s="110"/>
      <c r="J19" s="110"/>
      <c r="K19" s="110"/>
      <c r="L19" s="110"/>
    </row>
  </sheetData>
  <mergeCells count="12">
    <mergeCell ref="A12:E13"/>
    <mergeCell ref="A19:E19"/>
    <mergeCell ref="A14:A15"/>
    <mergeCell ref="B14:B15"/>
    <mergeCell ref="C14:C15"/>
    <mergeCell ref="D14:E14"/>
    <mergeCell ref="A1:E1"/>
    <mergeCell ref="A2:E2"/>
    <mergeCell ref="A3:A4"/>
    <mergeCell ref="B3:B4"/>
    <mergeCell ref="C3:C4"/>
    <mergeCell ref="D3:E3"/>
  </mergeCells>
  <phoneticPr fontId="87" type="noConversion"/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view="pageBreakPreview" topLeftCell="F1" zoomScale="90" zoomScaleNormal="90" zoomScaleSheetLayoutView="90" workbookViewId="0">
      <selection activeCell="V9" sqref="V9:W28"/>
    </sheetView>
  </sheetViews>
  <sheetFormatPr defaultColWidth="9.140625" defaultRowHeight="14.25"/>
  <cols>
    <col min="1" max="1" width="20.7109375" style="49" customWidth="1"/>
    <col min="2" max="2" width="13.42578125" style="49" customWidth="1"/>
    <col min="3" max="4" width="10.5703125" style="49" customWidth="1"/>
    <col min="5" max="5" width="8.5703125" style="49" customWidth="1"/>
    <col min="6" max="7" width="10.5703125" style="49" customWidth="1"/>
    <col min="8" max="8" width="9" style="49" customWidth="1"/>
    <col min="9" max="10" width="10.5703125" style="49" customWidth="1"/>
    <col min="11" max="11" width="8.7109375" style="49" customWidth="1"/>
    <col min="12" max="13" width="10.5703125" style="49" customWidth="1"/>
    <col min="14" max="14" width="9.42578125" style="49" customWidth="1"/>
    <col min="15" max="15" width="13.85546875" style="49" customWidth="1"/>
    <col min="16" max="16" width="9.85546875" style="49" customWidth="1"/>
    <col min="17" max="17" width="10.28515625" style="49" customWidth="1"/>
    <col min="18" max="18" width="19.7109375" style="49" customWidth="1"/>
    <col min="19" max="19" width="10" style="49" customWidth="1"/>
    <col min="20" max="20" width="15" style="49" customWidth="1"/>
    <col min="21" max="22" width="10.5703125" style="49" customWidth="1"/>
    <col min="23" max="23" width="10.28515625" style="49" customWidth="1"/>
    <col min="24" max="24" width="8.140625" style="49" customWidth="1"/>
    <col min="25" max="16384" width="9.140625" style="49"/>
  </cols>
  <sheetData>
    <row r="1" spans="1:24" s="28" customFormat="1" ht="56.25" customHeight="1">
      <c r="A1" s="27"/>
      <c r="B1" s="320" t="s">
        <v>114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27"/>
      <c r="P1" s="27"/>
      <c r="Q1" s="27"/>
      <c r="R1" s="27"/>
      <c r="S1" s="27"/>
      <c r="T1" s="27"/>
      <c r="U1" s="27"/>
      <c r="V1" s="27"/>
      <c r="W1" s="27"/>
      <c r="X1" s="146" t="s">
        <v>21</v>
      </c>
    </row>
    <row r="2" spans="1:24" s="31" customFormat="1" ht="14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2"/>
      <c r="N2" s="32" t="s">
        <v>6</v>
      </c>
      <c r="O2" s="29"/>
      <c r="P2" s="29"/>
      <c r="Q2" s="30"/>
      <c r="R2" s="30"/>
      <c r="S2" s="30"/>
      <c r="T2" s="30"/>
      <c r="V2" s="30"/>
      <c r="W2" s="32"/>
      <c r="X2" s="32" t="s">
        <v>6</v>
      </c>
    </row>
    <row r="3" spans="1:24" s="154" customFormat="1" ht="27.75" customHeight="1">
      <c r="A3" s="315"/>
      <c r="B3" s="290" t="s">
        <v>98</v>
      </c>
      <c r="C3" s="293" t="s">
        <v>8</v>
      </c>
      <c r="D3" s="294"/>
      <c r="E3" s="295"/>
      <c r="F3" s="302" t="s">
        <v>37</v>
      </c>
      <c r="G3" s="302"/>
      <c r="H3" s="302"/>
      <c r="I3" s="293" t="s">
        <v>14</v>
      </c>
      <c r="J3" s="294"/>
      <c r="K3" s="295"/>
      <c r="L3" s="293" t="s">
        <v>9</v>
      </c>
      <c r="M3" s="294"/>
      <c r="N3" s="295"/>
      <c r="O3" s="293" t="s">
        <v>10</v>
      </c>
      <c r="P3" s="294"/>
      <c r="Q3" s="294"/>
      <c r="R3" s="302" t="s">
        <v>102</v>
      </c>
      <c r="S3" s="303" t="s">
        <v>17</v>
      </c>
      <c r="T3" s="304"/>
      <c r="U3" s="305"/>
      <c r="V3" s="293" t="s">
        <v>16</v>
      </c>
      <c r="W3" s="294"/>
      <c r="X3" s="295"/>
    </row>
    <row r="4" spans="1:24" s="158" customFormat="1" ht="14.25" customHeight="1">
      <c r="A4" s="316"/>
      <c r="B4" s="291"/>
      <c r="C4" s="296"/>
      <c r="D4" s="297"/>
      <c r="E4" s="298"/>
      <c r="F4" s="302"/>
      <c r="G4" s="302"/>
      <c r="H4" s="302"/>
      <c r="I4" s="297"/>
      <c r="J4" s="297"/>
      <c r="K4" s="298"/>
      <c r="L4" s="296"/>
      <c r="M4" s="297"/>
      <c r="N4" s="298"/>
      <c r="O4" s="296"/>
      <c r="P4" s="297"/>
      <c r="Q4" s="297"/>
      <c r="R4" s="302"/>
      <c r="S4" s="306"/>
      <c r="T4" s="307"/>
      <c r="U4" s="308"/>
      <c r="V4" s="296"/>
      <c r="W4" s="297"/>
      <c r="X4" s="298"/>
    </row>
    <row r="5" spans="1:24" s="158" customFormat="1" ht="22.5" customHeight="1">
      <c r="A5" s="316"/>
      <c r="B5" s="292"/>
      <c r="C5" s="299"/>
      <c r="D5" s="300"/>
      <c r="E5" s="301"/>
      <c r="F5" s="302"/>
      <c r="G5" s="302"/>
      <c r="H5" s="302"/>
      <c r="I5" s="300"/>
      <c r="J5" s="300"/>
      <c r="K5" s="301"/>
      <c r="L5" s="299"/>
      <c r="M5" s="300"/>
      <c r="N5" s="301"/>
      <c r="O5" s="299"/>
      <c r="P5" s="300"/>
      <c r="Q5" s="300"/>
      <c r="R5" s="302"/>
      <c r="S5" s="309"/>
      <c r="T5" s="310"/>
      <c r="U5" s="311"/>
      <c r="V5" s="299"/>
      <c r="W5" s="300"/>
      <c r="X5" s="301"/>
    </row>
    <row r="6" spans="1:24" s="158" customFormat="1" ht="21.75" customHeight="1">
      <c r="A6" s="317"/>
      <c r="B6" s="159">
        <v>2022</v>
      </c>
      <c r="C6" s="159">
        <v>2021</v>
      </c>
      <c r="D6" s="159">
        <v>2022</v>
      </c>
      <c r="E6" s="160" t="s">
        <v>2</v>
      </c>
      <c r="F6" s="159">
        <v>2021</v>
      </c>
      <c r="G6" s="159">
        <v>2022</v>
      </c>
      <c r="H6" s="160" t="s">
        <v>2</v>
      </c>
      <c r="I6" s="159">
        <v>2021</v>
      </c>
      <c r="J6" s="159">
        <v>2022</v>
      </c>
      <c r="K6" s="160" t="s">
        <v>2</v>
      </c>
      <c r="L6" s="159">
        <v>2021</v>
      </c>
      <c r="M6" s="159">
        <v>2022</v>
      </c>
      <c r="N6" s="160" t="s">
        <v>2</v>
      </c>
      <c r="O6" s="159">
        <v>2021</v>
      </c>
      <c r="P6" s="159">
        <v>2022</v>
      </c>
      <c r="Q6" s="160" t="s">
        <v>2</v>
      </c>
      <c r="R6" s="159">
        <v>2022</v>
      </c>
      <c r="S6" s="159">
        <v>2021</v>
      </c>
      <c r="T6" s="159">
        <v>2022</v>
      </c>
      <c r="U6" s="160" t="s">
        <v>2</v>
      </c>
      <c r="V6" s="159">
        <v>2021</v>
      </c>
      <c r="W6" s="159">
        <v>2022</v>
      </c>
      <c r="X6" s="160" t="s">
        <v>2</v>
      </c>
    </row>
    <row r="7" spans="1:24" s="162" customFormat="1" ht="10.5" customHeight="1">
      <c r="A7" s="161" t="s">
        <v>4</v>
      </c>
      <c r="B7" s="161">
        <v>1</v>
      </c>
      <c r="C7" s="161">
        <v>2</v>
      </c>
      <c r="D7" s="161">
        <v>3</v>
      </c>
      <c r="E7" s="161">
        <v>4</v>
      </c>
      <c r="F7" s="161">
        <v>5</v>
      </c>
      <c r="G7" s="161">
        <v>6</v>
      </c>
      <c r="H7" s="161">
        <v>7</v>
      </c>
      <c r="I7" s="161">
        <v>8</v>
      </c>
      <c r="J7" s="161">
        <v>9</v>
      </c>
      <c r="K7" s="161">
        <v>10</v>
      </c>
      <c r="L7" s="161">
        <v>11</v>
      </c>
      <c r="M7" s="161">
        <v>12</v>
      </c>
      <c r="N7" s="161">
        <v>13</v>
      </c>
      <c r="O7" s="161">
        <v>14</v>
      </c>
      <c r="P7" s="161">
        <v>15</v>
      </c>
      <c r="Q7" s="161">
        <v>16</v>
      </c>
      <c r="R7" s="161">
        <v>17</v>
      </c>
      <c r="S7" s="161">
        <v>18</v>
      </c>
      <c r="T7" s="161">
        <v>19</v>
      </c>
      <c r="U7" s="161">
        <v>20</v>
      </c>
      <c r="V7" s="161">
        <v>21</v>
      </c>
      <c r="W7" s="161">
        <v>22</v>
      </c>
      <c r="X7" s="161">
        <v>23</v>
      </c>
    </row>
    <row r="8" spans="1:24" s="167" customFormat="1" ht="19.149999999999999" customHeight="1">
      <c r="A8" s="163" t="s">
        <v>76</v>
      </c>
      <c r="B8" s="164">
        <f>SUM(B9:B28)</f>
        <v>69</v>
      </c>
      <c r="C8" s="164">
        <f>SUM(C9:C28)</f>
        <v>149</v>
      </c>
      <c r="D8" s="164">
        <f>SUM(D9:D28)</f>
        <v>68</v>
      </c>
      <c r="E8" s="165">
        <f t="shared" ref="E8:E28" si="0">IF(C8=0,"",ROUND(D8/C8*100,1))</f>
        <v>45.6</v>
      </c>
      <c r="F8" s="164">
        <f>SUM(F9:F28)</f>
        <v>29</v>
      </c>
      <c r="G8" s="164">
        <f>SUM(G9:G28)</f>
        <v>4</v>
      </c>
      <c r="H8" s="165">
        <f t="shared" ref="H8:H28" si="1">IF(F8=0,"",ROUND(G8/F8*100,1))</f>
        <v>13.8</v>
      </c>
      <c r="I8" s="164">
        <f>SUM(I9:I28)</f>
        <v>7</v>
      </c>
      <c r="J8" s="164">
        <f>SUM(J9:J28)</f>
        <v>2</v>
      </c>
      <c r="K8" s="165">
        <f t="shared" ref="K8:K28" si="2">IF(I8=0,"",ROUND(J8/I8*100,1))</f>
        <v>28.6</v>
      </c>
      <c r="L8" s="164">
        <f>SUM(L9:L28)</f>
        <v>1</v>
      </c>
      <c r="M8" s="164">
        <f>SUM(M9:M28)</f>
        <v>1</v>
      </c>
      <c r="N8" s="165">
        <f t="shared" ref="N8:N28" si="3">IF(L8=0,"",ROUND(M8/L8*100,1))</f>
        <v>100</v>
      </c>
      <c r="O8" s="164">
        <f>SUM(O9:O28)</f>
        <v>106</v>
      </c>
      <c r="P8" s="164">
        <f>SUM(P9:P28)</f>
        <v>37</v>
      </c>
      <c r="Q8" s="165">
        <f t="shared" ref="Q8:Q28" si="4">IF(O8=0,"",ROUND(P8/O8*100,1))</f>
        <v>34.9</v>
      </c>
      <c r="R8" s="164">
        <f>SUM(R9:R28)</f>
        <v>44</v>
      </c>
      <c r="S8" s="164">
        <f>SUM(S9:S28)</f>
        <v>77</v>
      </c>
      <c r="T8" s="164">
        <f>SUM(T9:T28)</f>
        <v>43</v>
      </c>
      <c r="U8" s="165">
        <f t="shared" ref="U8:U28" si="5">IF(S8=0,"",ROUND(T8/S8*100,1))</f>
        <v>55.8</v>
      </c>
      <c r="V8" s="164">
        <f>SUM(V9:V28)</f>
        <v>59</v>
      </c>
      <c r="W8" s="164">
        <f>SUM(W9:W28)</f>
        <v>36</v>
      </c>
      <c r="X8" s="166">
        <f t="shared" ref="X8:X28" si="6">IF(V8=0,"",ROUND(W8/V8*100,1))</f>
        <v>61</v>
      </c>
    </row>
    <row r="9" spans="1:24" s="175" customFormat="1" ht="16.5" customHeight="1">
      <c r="A9" s="54" t="s">
        <v>77</v>
      </c>
      <c r="B9" s="92">
        <v>1</v>
      </c>
      <c r="C9" s="168">
        <v>2</v>
      </c>
      <c r="D9" s="169">
        <v>1</v>
      </c>
      <c r="E9" s="170">
        <f t="shared" si="0"/>
        <v>50</v>
      </c>
      <c r="F9" s="171">
        <v>0</v>
      </c>
      <c r="G9" s="171">
        <v>0</v>
      </c>
      <c r="H9" s="170" t="str">
        <f t="shared" si="1"/>
        <v/>
      </c>
      <c r="I9" s="169">
        <v>0</v>
      </c>
      <c r="J9" s="169">
        <v>0</v>
      </c>
      <c r="K9" s="170" t="str">
        <f t="shared" si="2"/>
        <v/>
      </c>
      <c r="L9" s="171">
        <v>0</v>
      </c>
      <c r="M9" s="171">
        <v>0</v>
      </c>
      <c r="N9" s="170" t="str">
        <f t="shared" si="3"/>
        <v/>
      </c>
      <c r="O9" s="168">
        <v>1</v>
      </c>
      <c r="P9" s="171">
        <v>1</v>
      </c>
      <c r="Q9" s="170">
        <f t="shared" si="4"/>
        <v>100</v>
      </c>
      <c r="R9" s="171">
        <v>1</v>
      </c>
      <c r="S9" s="169">
        <v>2</v>
      </c>
      <c r="T9" s="172">
        <v>1</v>
      </c>
      <c r="U9" s="170">
        <f t="shared" si="5"/>
        <v>50</v>
      </c>
      <c r="V9" s="169">
        <v>2</v>
      </c>
      <c r="W9" s="173">
        <v>1</v>
      </c>
      <c r="X9" s="174">
        <f t="shared" si="6"/>
        <v>50</v>
      </c>
    </row>
    <row r="10" spans="1:24" s="175" customFormat="1" ht="16.5" customHeight="1">
      <c r="A10" s="54" t="s">
        <v>78</v>
      </c>
      <c r="B10" s="92">
        <v>0</v>
      </c>
      <c r="C10" s="168">
        <v>4</v>
      </c>
      <c r="D10" s="169">
        <v>0</v>
      </c>
      <c r="E10" s="170">
        <f t="shared" si="0"/>
        <v>0</v>
      </c>
      <c r="F10" s="171">
        <v>0</v>
      </c>
      <c r="G10" s="171">
        <v>0</v>
      </c>
      <c r="H10" s="170" t="str">
        <f t="shared" si="1"/>
        <v/>
      </c>
      <c r="I10" s="169">
        <v>0</v>
      </c>
      <c r="J10" s="169">
        <v>0</v>
      </c>
      <c r="K10" s="170" t="str">
        <f t="shared" si="2"/>
        <v/>
      </c>
      <c r="L10" s="171">
        <v>0</v>
      </c>
      <c r="M10" s="171">
        <v>0</v>
      </c>
      <c r="N10" s="170" t="str">
        <f t="shared" si="3"/>
        <v/>
      </c>
      <c r="O10" s="168">
        <v>3</v>
      </c>
      <c r="P10" s="171">
        <v>0</v>
      </c>
      <c r="Q10" s="170">
        <f t="shared" si="4"/>
        <v>0</v>
      </c>
      <c r="R10" s="171">
        <v>0</v>
      </c>
      <c r="S10" s="169">
        <v>3</v>
      </c>
      <c r="T10" s="172">
        <v>0</v>
      </c>
      <c r="U10" s="170">
        <f t="shared" si="5"/>
        <v>0</v>
      </c>
      <c r="V10" s="169">
        <v>1</v>
      </c>
      <c r="W10" s="173">
        <v>0</v>
      </c>
      <c r="X10" s="174">
        <f t="shared" si="6"/>
        <v>0</v>
      </c>
    </row>
    <row r="11" spans="1:24" s="181" customFormat="1" ht="16.5" customHeight="1">
      <c r="A11" s="176" t="s">
        <v>79</v>
      </c>
      <c r="B11" s="177">
        <v>0</v>
      </c>
      <c r="C11" s="178">
        <v>2</v>
      </c>
      <c r="D11" s="173">
        <v>0</v>
      </c>
      <c r="E11" s="170">
        <f t="shared" si="0"/>
        <v>0</v>
      </c>
      <c r="F11" s="179">
        <v>1</v>
      </c>
      <c r="G11" s="179">
        <v>0</v>
      </c>
      <c r="H11" s="170">
        <f t="shared" si="1"/>
        <v>0</v>
      </c>
      <c r="I11" s="173">
        <v>0</v>
      </c>
      <c r="J11" s="169">
        <v>0</v>
      </c>
      <c r="K11" s="170" t="str">
        <f t="shared" si="2"/>
        <v/>
      </c>
      <c r="L11" s="171">
        <v>0</v>
      </c>
      <c r="M11" s="171">
        <v>0</v>
      </c>
      <c r="N11" s="170" t="str">
        <f t="shared" si="3"/>
        <v/>
      </c>
      <c r="O11" s="178">
        <v>2</v>
      </c>
      <c r="P11" s="179">
        <v>0</v>
      </c>
      <c r="Q11" s="170">
        <f t="shared" si="4"/>
        <v>0</v>
      </c>
      <c r="R11" s="179">
        <v>0</v>
      </c>
      <c r="S11" s="173">
        <v>0</v>
      </c>
      <c r="T11" s="180">
        <v>0</v>
      </c>
      <c r="U11" s="170" t="str">
        <f t="shared" si="5"/>
        <v/>
      </c>
      <c r="V11" s="173">
        <v>0</v>
      </c>
      <c r="W11" s="173">
        <v>0</v>
      </c>
      <c r="X11" s="174" t="str">
        <f t="shared" si="6"/>
        <v/>
      </c>
    </row>
    <row r="12" spans="1:24" s="181" customFormat="1" ht="16.5" customHeight="1">
      <c r="A12" s="176" t="s">
        <v>80</v>
      </c>
      <c r="B12" s="177">
        <v>2</v>
      </c>
      <c r="C12" s="178">
        <v>0</v>
      </c>
      <c r="D12" s="173">
        <v>2</v>
      </c>
      <c r="E12" s="170" t="str">
        <f t="shared" si="0"/>
        <v/>
      </c>
      <c r="F12" s="179">
        <v>0</v>
      </c>
      <c r="G12" s="179">
        <v>1</v>
      </c>
      <c r="H12" s="170" t="str">
        <f t="shared" si="1"/>
        <v/>
      </c>
      <c r="I12" s="173">
        <v>0</v>
      </c>
      <c r="J12" s="169">
        <v>0</v>
      </c>
      <c r="K12" s="170" t="str">
        <f t="shared" si="2"/>
        <v/>
      </c>
      <c r="L12" s="171">
        <v>0</v>
      </c>
      <c r="M12" s="171">
        <v>0</v>
      </c>
      <c r="N12" s="170" t="str">
        <f t="shared" si="3"/>
        <v/>
      </c>
      <c r="O12" s="178">
        <v>0</v>
      </c>
      <c r="P12" s="179">
        <v>2</v>
      </c>
      <c r="Q12" s="170" t="str">
        <f t="shared" si="4"/>
        <v/>
      </c>
      <c r="R12" s="179">
        <v>1</v>
      </c>
      <c r="S12" s="173">
        <v>0</v>
      </c>
      <c r="T12" s="180">
        <v>1</v>
      </c>
      <c r="U12" s="170" t="str">
        <f t="shared" si="5"/>
        <v/>
      </c>
      <c r="V12" s="173">
        <v>0</v>
      </c>
      <c r="W12" s="173">
        <v>1</v>
      </c>
      <c r="X12" s="174" t="str">
        <f t="shared" si="6"/>
        <v/>
      </c>
    </row>
    <row r="13" spans="1:24" s="181" customFormat="1" ht="16.5" customHeight="1">
      <c r="A13" s="176" t="s">
        <v>81</v>
      </c>
      <c r="B13" s="177">
        <v>1</v>
      </c>
      <c r="C13" s="178">
        <v>1</v>
      </c>
      <c r="D13" s="173">
        <v>1</v>
      </c>
      <c r="E13" s="170">
        <f t="shared" si="0"/>
        <v>100</v>
      </c>
      <c r="F13" s="179">
        <v>0</v>
      </c>
      <c r="G13" s="179">
        <v>0</v>
      </c>
      <c r="H13" s="170" t="str">
        <f t="shared" si="1"/>
        <v/>
      </c>
      <c r="I13" s="173">
        <v>1</v>
      </c>
      <c r="J13" s="169">
        <v>0</v>
      </c>
      <c r="K13" s="170">
        <f t="shared" si="2"/>
        <v>0</v>
      </c>
      <c r="L13" s="171">
        <v>0</v>
      </c>
      <c r="M13" s="171">
        <v>0</v>
      </c>
      <c r="N13" s="170" t="str">
        <f t="shared" si="3"/>
        <v/>
      </c>
      <c r="O13" s="178">
        <v>1</v>
      </c>
      <c r="P13" s="179">
        <v>0</v>
      </c>
      <c r="Q13" s="170">
        <f t="shared" si="4"/>
        <v>0</v>
      </c>
      <c r="R13" s="179">
        <v>1</v>
      </c>
      <c r="S13" s="173">
        <v>1</v>
      </c>
      <c r="T13" s="180">
        <v>1</v>
      </c>
      <c r="U13" s="170">
        <f t="shared" si="5"/>
        <v>100</v>
      </c>
      <c r="V13" s="173">
        <v>1</v>
      </c>
      <c r="W13" s="173">
        <v>1</v>
      </c>
      <c r="X13" s="174">
        <f t="shared" si="6"/>
        <v>100</v>
      </c>
    </row>
    <row r="14" spans="1:24" s="181" customFormat="1" ht="16.5" customHeight="1">
      <c r="A14" s="176" t="s">
        <v>82</v>
      </c>
      <c r="B14" s="177">
        <v>1</v>
      </c>
      <c r="C14" s="178">
        <v>3</v>
      </c>
      <c r="D14" s="173">
        <v>1</v>
      </c>
      <c r="E14" s="170">
        <f t="shared" si="0"/>
        <v>33.299999999999997</v>
      </c>
      <c r="F14" s="179">
        <v>0</v>
      </c>
      <c r="G14" s="179">
        <v>0</v>
      </c>
      <c r="H14" s="170" t="str">
        <f t="shared" si="1"/>
        <v/>
      </c>
      <c r="I14" s="173">
        <v>0</v>
      </c>
      <c r="J14" s="169">
        <v>0</v>
      </c>
      <c r="K14" s="170" t="str">
        <f t="shared" si="2"/>
        <v/>
      </c>
      <c r="L14" s="171">
        <v>0</v>
      </c>
      <c r="M14" s="171">
        <v>0</v>
      </c>
      <c r="N14" s="170" t="str">
        <f t="shared" si="3"/>
        <v/>
      </c>
      <c r="O14" s="178">
        <v>3</v>
      </c>
      <c r="P14" s="179">
        <v>1</v>
      </c>
      <c r="Q14" s="170">
        <f t="shared" si="4"/>
        <v>33.299999999999997</v>
      </c>
      <c r="R14" s="179">
        <v>0</v>
      </c>
      <c r="S14" s="173">
        <v>3</v>
      </c>
      <c r="T14" s="180">
        <v>0</v>
      </c>
      <c r="U14" s="170">
        <f t="shared" si="5"/>
        <v>0</v>
      </c>
      <c r="V14" s="173">
        <v>3</v>
      </c>
      <c r="W14" s="173">
        <v>0</v>
      </c>
      <c r="X14" s="174">
        <f t="shared" si="6"/>
        <v>0</v>
      </c>
    </row>
    <row r="15" spans="1:24" s="181" customFormat="1" ht="16.5" customHeight="1">
      <c r="A15" s="176" t="s">
        <v>83</v>
      </c>
      <c r="B15" s="177">
        <v>8</v>
      </c>
      <c r="C15" s="178">
        <v>15</v>
      </c>
      <c r="D15" s="173">
        <v>8</v>
      </c>
      <c r="E15" s="170">
        <f t="shared" si="0"/>
        <v>53.3</v>
      </c>
      <c r="F15" s="179">
        <v>3</v>
      </c>
      <c r="G15" s="179">
        <v>0</v>
      </c>
      <c r="H15" s="170">
        <f t="shared" si="1"/>
        <v>0</v>
      </c>
      <c r="I15" s="173">
        <v>1</v>
      </c>
      <c r="J15" s="169">
        <v>1</v>
      </c>
      <c r="K15" s="170">
        <f t="shared" si="2"/>
        <v>100</v>
      </c>
      <c r="L15" s="171">
        <v>0</v>
      </c>
      <c r="M15" s="171">
        <v>0</v>
      </c>
      <c r="N15" s="170" t="str">
        <f t="shared" si="3"/>
        <v/>
      </c>
      <c r="O15" s="178">
        <v>11</v>
      </c>
      <c r="P15" s="179">
        <v>1</v>
      </c>
      <c r="Q15" s="170">
        <f t="shared" si="4"/>
        <v>9.1</v>
      </c>
      <c r="R15" s="179">
        <v>7</v>
      </c>
      <c r="S15" s="173">
        <v>9</v>
      </c>
      <c r="T15" s="180">
        <v>7</v>
      </c>
      <c r="U15" s="170">
        <f t="shared" si="5"/>
        <v>77.8</v>
      </c>
      <c r="V15" s="173">
        <v>7</v>
      </c>
      <c r="W15" s="173">
        <v>4</v>
      </c>
      <c r="X15" s="174">
        <f t="shared" si="6"/>
        <v>57.1</v>
      </c>
    </row>
    <row r="16" spans="1:24" s="181" customFormat="1" ht="16.5" customHeight="1">
      <c r="A16" s="176" t="s">
        <v>84</v>
      </c>
      <c r="B16" s="177">
        <v>4</v>
      </c>
      <c r="C16" s="178">
        <v>5</v>
      </c>
      <c r="D16" s="173">
        <v>4</v>
      </c>
      <c r="E16" s="170">
        <f t="shared" si="0"/>
        <v>80</v>
      </c>
      <c r="F16" s="179">
        <v>1</v>
      </c>
      <c r="G16" s="179">
        <v>1</v>
      </c>
      <c r="H16" s="170">
        <f t="shared" si="1"/>
        <v>100</v>
      </c>
      <c r="I16" s="173">
        <v>1</v>
      </c>
      <c r="J16" s="169">
        <v>1</v>
      </c>
      <c r="K16" s="170">
        <f t="shared" si="2"/>
        <v>100</v>
      </c>
      <c r="L16" s="171">
        <v>0</v>
      </c>
      <c r="M16" s="171">
        <v>0</v>
      </c>
      <c r="N16" s="170" t="str">
        <f t="shared" si="3"/>
        <v/>
      </c>
      <c r="O16" s="178">
        <v>4</v>
      </c>
      <c r="P16" s="179">
        <v>1</v>
      </c>
      <c r="Q16" s="170">
        <f t="shared" si="4"/>
        <v>25</v>
      </c>
      <c r="R16" s="179">
        <v>2</v>
      </c>
      <c r="S16" s="173">
        <v>2</v>
      </c>
      <c r="T16" s="180">
        <v>2</v>
      </c>
      <c r="U16" s="170">
        <f t="shared" si="5"/>
        <v>100</v>
      </c>
      <c r="V16" s="173">
        <v>2</v>
      </c>
      <c r="W16" s="173">
        <v>2</v>
      </c>
      <c r="X16" s="174">
        <f t="shared" si="6"/>
        <v>100</v>
      </c>
    </row>
    <row r="17" spans="1:24" s="181" customFormat="1" ht="16.5" customHeight="1">
      <c r="A17" s="176" t="s">
        <v>85</v>
      </c>
      <c r="B17" s="177">
        <v>2</v>
      </c>
      <c r="C17" s="178">
        <v>3</v>
      </c>
      <c r="D17" s="173">
        <v>2</v>
      </c>
      <c r="E17" s="170">
        <f t="shared" si="0"/>
        <v>66.7</v>
      </c>
      <c r="F17" s="179">
        <v>2</v>
      </c>
      <c r="G17" s="179">
        <v>0</v>
      </c>
      <c r="H17" s="170">
        <f t="shared" si="1"/>
        <v>0</v>
      </c>
      <c r="I17" s="173">
        <v>0</v>
      </c>
      <c r="J17" s="169">
        <v>0</v>
      </c>
      <c r="K17" s="170" t="str">
        <f t="shared" si="2"/>
        <v/>
      </c>
      <c r="L17" s="171">
        <v>0</v>
      </c>
      <c r="M17" s="171">
        <v>0</v>
      </c>
      <c r="N17" s="170" t="str">
        <f t="shared" si="3"/>
        <v/>
      </c>
      <c r="O17" s="178">
        <v>2</v>
      </c>
      <c r="P17" s="179">
        <v>2</v>
      </c>
      <c r="Q17" s="170">
        <f t="shared" si="4"/>
        <v>100</v>
      </c>
      <c r="R17" s="179">
        <v>1</v>
      </c>
      <c r="S17" s="173">
        <v>0</v>
      </c>
      <c r="T17" s="180">
        <v>1</v>
      </c>
      <c r="U17" s="170" t="str">
        <f t="shared" si="5"/>
        <v/>
      </c>
      <c r="V17" s="173">
        <v>0</v>
      </c>
      <c r="W17" s="173">
        <v>1</v>
      </c>
      <c r="X17" s="174" t="str">
        <f t="shared" si="6"/>
        <v/>
      </c>
    </row>
    <row r="18" spans="1:24" s="181" customFormat="1" ht="16.5" customHeight="1">
      <c r="A18" s="176" t="s">
        <v>86</v>
      </c>
      <c r="B18" s="177">
        <v>1</v>
      </c>
      <c r="C18" s="178">
        <v>1</v>
      </c>
      <c r="D18" s="173">
        <v>1</v>
      </c>
      <c r="E18" s="170">
        <f t="shared" si="0"/>
        <v>100</v>
      </c>
      <c r="F18" s="179">
        <v>0</v>
      </c>
      <c r="G18" s="179">
        <v>0</v>
      </c>
      <c r="H18" s="170" t="str">
        <f t="shared" si="1"/>
        <v/>
      </c>
      <c r="I18" s="173">
        <v>0</v>
      </c>
      <c r="J18" s="169">
        <v>0</v>
      </c>
      <c r="K18" s="170" t="str">
        <f t="shared" si="2"/>
        <v/>
      </c>
      <c r="L18" s="171">
        <v>0</v>
      </c>
      <c r="M18" s="171">
        <v>0</v>
      </c>
      <c r="N18" s="170" t="str">
        <f t="shared" si="3"/>
        <v/>
      </c>
      <c r="O18" s="178">
        <v>1</v>
      </c>
      <c r="P18" s="179">
        <v>1</v>
      </c>
      <c r="Q18" s="170">
        <f t="shared" si="4"/>
        <v>100</v>
      </c>
      <c r="R18" s="179">
        <v>1</v>
      </c>
      <c r="S18" s="173">
        <v>0</v>
      </c>
      <c r="T18" s="180">
        <v>1</v>
      </c>
      <c r="U18" s="170" t="str">
        <f t="shared" si="5"/>
        <v/>
      </c>
      <c r="V18" s="173">
        <v>0</v>
      </c>
      <c r="W18" s="173">
        <v>1</v>
      </c>
      <c r="X18" s="174" t="str">
        <f t="shared" si="6"/>
        <v/>
      </c>
    </row>
    <row r="19" spans="1:24" s="181" customFormat="1" ht="16.5" customHeight="1">
      <c r="A19" s="176" t="s">
        <v>87</v>
      </c>
      <c r="B19" s="177">
        <v>2</v>
      </c>
      <c r="C19" s="178">
        <v>4</v>
      </c>
      <c r="D19" s="173">
        <v>2</v>
      </c>
      <c r="E19" s="170">
        <f t="shared" si="0"/>
        <v>50</v>
      </c>
      <c r="F19" s="179">
        <v>1</v>
      </c>
      <c r="G19" s="179">
        <v>0</v>
      </c>
      <c r="H19" s="170">
        <f t="shared" si="1"/>
        <v>0</v>
      </c>
      <c r="I19" s="173">
        <v>1</v>
      </c>
      <c r="J19" s="169">
        <v>0</v>
      </c>
      <c r="K19" s="170">
        <f t="shared" si="2"/>
        <v>0</v>
      </c>
      <c r="L19" s="171">
        <v>0</v>
      </c>
      <c r="M19" s="171">
        <v>0</v>
      </c>
      <c r="N19" s="170" t="str">
        <f t="shared" si="3"/>
        <v/>
      </c>
      <c r="O19" s="178">
        <v>3</v>
      </c>
      <c r="P19" s="179">
        <v>0</v>
      </c>
      <c r="Q19" s="170">
        <f t="shared" si="4"/>
        <v>0</v>
      </c>
      <c r="R19" s="179">
        <v>1</v>
      </c>
      <c r="S19" s="173">
        <v>3</v>
      </c>
      <c r="T19" s="180">
        <v>1</v>
      </c>
      <c r="U19" s="170">
        <f t="shared" si="5"/>
        <v>33.299999999999997</v>
      </c>
      <c r="V19" s="173">
        <v>1</v>
      </c>
      <c r="W19" s="173">
        <v>0</v>
      </c>
      <c r="X19" s="174">
        <f t="shared" si="6"/>
        <v>0</v>
      </c>
    </row>
    <row r="20" spans="1:24" s="181" customFormat="1" ht="16.5" customHeight="1">
      <c r="A20" s="176" t="s">
        <v>88</v>
      </c>
      <c r="B20" s="177">
        <v>4</v>
      </c>
      <c r="C20" s="178">
        <v>4</v>
      </c>
      <c r="D20" s="173">
        <v>4</v>
      </c>
      <c r="E20" s="170">
        <f t="shared" si="0"/>
        <v>100</v>
      </c>
      <c r="F20" s="179">
        <v>1</v>
      </c>
      <c r="G20" s="179">
        <v>0</v>
      </c>
      <c r="H20" s="170">
        <f t="shared" si="1"/>
        <v>0</v>
      </c>
      <c r="I20" s="173">
        <v>0</v>
      </c>
      <c r="J20" s="169">
        <v>0</v>
      </c>
      <c r="K20" s="170" t="str">
        <f t="shared" si="2"/>
        <v/>
      </c>
      <c r="L20" s="171">
        <v>0</v>
      </c>
      <c r="M20" s="171">
        <v>0</v>
      </c>
      <c r="N20" s="170" t="str">
        <f t="shared" si="3"/>
        <v/>
      </c>
      <c r="O20" s="178">
        <v>3</v>
      </c>
      <c r="P20" s="179">
        <v>2</v>
      </c>
      <c r="Q20" s="170">
        <f t="shared" si="4"/>
        <v>66.7</v>
      </c>
      <c r="R20" s="179">
        <v>4</v>
      </c>
      <c r="S20" s="173">
        <v>2</v>
      </c>
      <c r="T20" s="180">
        <v>4</v>
      </c>
      <c r="U20" s="170">
        <f t="shared" si="5"/>
        <v>200</v>
      </c>
      <c r="V20" s="173">
        <v>1</v>
      </c>
      <c r="W20" s="173">
        <v>3</v>
      </c>
      <c r="X20" s="174">
        <f t="shared" si="6"/>
        <v>300</v>
      </c>
    </row>
    <row r="21" spans="1:24" s="181" customFormat="1" ht="16.5" customHeight="1">
      <c r="A21" s="176" t="s">
        <v>89</v>
      </c>
      <c r="B21" s="177">
        <v>1</v>
      </c>
      <c r="C21" s="178">
        <v>3</v>
      </c>
      <c r="D21" s="173">
        <v>1</v>
      </c>
      <c r="E21" s="170">
        <f t="shared" si="0"/>
        <v>33.299999999999997</v>
      </c>
      <c r="F21" s="179">
        <v>1</v>
      </c>
      <c r="G21" s="179">
        <v>0</v>
      </c>
      <c r="H21" s="170">
        <f t="shared" si="1"/>
        <v>0</v>
      </c>
      <c r="I21" s="173">
        <v>0</v>
      </c>
      <c r="J21" s="169">
        <v>0</v>
      </c>
      <c r="K21" s="170" t="str">
        <f t="shared" si="2"/>
        <v/>
      </c>
      <c r="L21" s="171">
        <v>0</v>
      </c>
      <c r="M21" s="171">
        <v>0</v>
      </c>
      <c r="N21" s="170" t="str">
        <f t="shared" si="3"/>
        <v/>
      </c>
      <c r="O21" s="178">
        <v>3</v>
      </c>
      <c r="P21" s="179">
        <v>1</v>
      </c>
      <c r="Q21" s="170">
        <f t="shared" si="4"/>
        <v>33.299999999999997</v>
      </c>
      <c r="R21" s="179">
        <v>1</v>
      </c>
      <c r="S21" s="173">
        <v>1</v>
      </c>
      <c r="T21" s="180">
        <v>1</v>
      </c>
      <c r="U21" s="170">
        <f t="shared" si="5"/>
        <v>100</v>
      </c>
      <c r="V21" s="173">
        <v>1</v>
      </c>
      <c r="W21" s="173">
        <v>0</v>
      </c>
      <c r="X21" s="174">
        <f t="shared" si="6"/>
        <v>0</v>
      </c>
    </row>
    <row r="22" spans="1:24" s="175" customFormat="1" ht="16.5" customHeight="1">
      <c r="A22" s="54" t="s">
        <v>90</v>
      </c>
      <c r="B22" s="92">
        <v>2</v>
      </c>
      <c r="C22" s="168">
        <v>1</v>
      </c>
      <c r="D22" s="169">
        <v>2</v>
      </c>
      <c r="E22" s="170">
        <f t="shared" si="0"/>
        <v>200</v>
      </c>
      <c r="F22" s="171">
        <v>1</v>
      </c>
      <c r="G22" s="171">
        <v>0</v>
      </c>
      <c r="H22" s="170">
        <f t="shared" si="1"/>
        <v>0</v>
      </c>
      <c r="I22" s="169">
        <v>0</v>
      </c>
      <c r="J22" s="169">
        <v>0</v>
      </c>
      <c r="K22" s="170" t="str">
        <f t="shared" si="2"/>
        <v/>
      </c>
      <c r="L22" s="171">
        <v>1</v>
      </c>
      <c r="M22" s="171">
        <v>0</v>
      </c>
      <c r="N22" s="170">
        <f t="shared" si="3"/>
        <v>0</v>
      </c>
      <c r="O22" s="168">
        <v>1</v>
      </c>
      <c r="P22" s="171">
        <v>0</v>
      </c>
      <c r="Q22" s="170">
        <f t="shared" si="4"/>
        <v>0</v>
      </c>
      <c r="R22" s="171">
        <v>1</v>
      </c>
      <c r="S22" s="169">
        <v>0</v>
      </c>
      <c r="T22" s="172">
        <v>1</v>
      </c>
      <c r="U22" s="170" t="str">
        <f t="shared" si="5"/>
        <v/>
      </c>
      <c r="V22" s="169">
        <v>0</v>
      </c>
      <c r="W22" s="173">
        <v>1</v>
      </c>
      <c r="X22" s="174" t="str">
        <f t="shared" si="6"/>
        <v/>
      </c>
    </row>
    <row r="23" spans="1:24" s="175" customFormat="1" ht="16.5" customHeight="1">
      <c r="A23" s="54" t="s">
        <v>91</v>
      </c>
      <c r="B23" s="92">
        <v>2</v>
      </c>
      <c r="C23" s="168">
        <v>4</v>
      </c>
      <c r="D23" s="169">
        <v>2</v>
      </c>
      <c r="E23" s="170">
        <f t="shared" si="0"/>
        <v>50</v>
      </c>
      <c r="F23" s="171">
        <v>1</v>
      </c>
      <c r="G23" s="171">
        <v>0</v>
      </c>
      <c r="H23" s="170">
        <f t="shared" si="1"/>
        <v>0</v>
      </c>
      <c r="I23" s="169">
        <v>0</v>
      </c>
      <c r="J23" s="169">
        <v>0</v>
      </c>
      <c r="K23" s="170" t="str">
        <f t="shared" si="2"/>
        <v/>
      </c>
      <c r="L23" s="171">
        <v>0</v>
      </c>
      <c r="M23" s="171">
        <v>0</v>
      </c>
      <c r="N23" s="170" t="str">
        <f t="shared" si="3"/>
        <v/>
      </c>
      <c r="O23" s="168">
        <v>2</v>
      </c>
      <c r="P23" s="171">
        <v>2</v>
      </c>
      <c r="Q23" s="170">
        <f t="shared" si="4"/>
        <v>100</v>
      </c>
      <c r="R23" s="171">
        <v>2</v>
      </c>
      <c r="S23" s="169">
        <v>2</v>
      </c>
      <c r="T23" s="172">
        <v>2</v>
      </c>
      <c r="U23" s="170">
        <f t="shared" si="5"/>
        <v>100</v>
      </c>
      <c r="V23" s="169">
        <v>1</v>
      </c>
      <c r="W23" s="173">
        <v>2</v>
      </c>
      <c r="X23" s="174">
        <f t="shared" si="6"/>
        <v>200</v>
      </c>
    </row>
    <row r="24" spans="1:24" s="175" customFormat="1" ht="16.5" customHeight="1">
      <c r="A24" s="54" t="s">
        <v>92</v>
      </c>
      <c r="B24" s="92">
        <v>2</v>
      </c>
      <c r="C24" s="168">
        <v>8</v>
      </c>
      <c r="D24" s="169">
        <v>2</v>
      </c>
      <c r="E24" s="170">
        <f t="shared" si="0"/>
        <v>25</v>
      </c>
      <c r="F24" s="171">
        <v>1</v>
      </c>
      <c r="G24" s="171">
        <v>0</v>
      </c>
      <c r="H24" s="170">
        <f t="shared" si="1"/>
        <v>0</v>
      </c>
      <c r="I24" s="169">
        <v>0</v>
      </c>
      <c r="J24" s="169">
        <v>0</v>
      </c>
      <c r="K24" s="170" t="str">
        <f t="shared" si="2"/>
        <v/>
      </c>
      <c r="L24" s="171">
        <v>0</v>
      </c>
      <c r="M24" s="171">
        <v>0</v>
      </c>
      <c r="N24" s="170" t="str">
        <f t="shared" si="3"/>
        <v/>
      </c>
      <c r="O24" s="168">
        <v>7</v>
      </c>
      <c r="P24" s="171">
        <v>2</v>
      </c>
      <c r="Q24" s="170">
        <f t="shared" si="4"/>
        <v>28.6</v>
      </c>
      <c r="R24" s="171">
        <v>1</v>
      </c>
      <c r="S24" s="169">
        <v>6</v>
      </c>
      <c r="T24" s="172">
        <v>1</v>
      </c>
      <c r="U24" s="170">
        <f t="shared" si="5"/>
        <v>16.7</v>
      </c>
      <c r="V24" s="169">
        <v>3</v>
      </c>
      <c r="W24" s="173">
        <v>1</v>
      </c>
      <c r="X24" s="174">
        <f t="shared" si="6"/>
        <v>33.299999999999997</v>
      </c>
    </row>
    <row r="25" spans="1:24" s="175" customFormat="1" ht="16.5" customHeight="1">
      <c r="A25" s="54" t="s">
        <v>93</v>
      </c>
      <c r="B25" s="92">
        <v>0</v>
      </c>
      <c r="C25" s="168">
        <v>4</v>
      </c>
      <c r="D25" s="169">
        <v>0</v>
      </c>
      <c r="E25" s="170">
        <f t="shared" si="0"/>
        <v>0</v>
      </c>
      <c r="F25" s="171">
        <v>1</v>
      </c>
      <c r="G25" s="171">
        <v>0</v>
      </c>
      <c r="H25" s="170">
        <f t="shared" si="1"/>
        <v>0</v>
      </c>
      <c r="I25" s="169">
        <v>0</v>
      </c>
      <c r="J25" s="169">
        <v>0</v>
      </c>
      <c r="K25" s="170" t="str">
        <f t="shared" si="2"/>
        <v/>
      </c>
      <c r="L25" s="171">
        <v>0</v>
      </c>
      <c r="M25" s="171">
        <v>0</v>
      </c>
      <c r="N25" s="170" t="str">
        <f t="shared" si="3"/>
        <v/>
      </c>
      <c r="O25" s="168">
        <v>3</v>
      </c>
      <c r="P25" s="171">
        <v>0</v>
      </c>
      <c r="Q25" s="170">
        <f t="shared" si="4"/>
        <v>0</v>
      </c>
      <c r="R25" s="171">
        <v>0</v>
      </c>
      <c r="S25" s="169">
        <v>2</v>
      </c>
      <c r="T25" s="172">
        <v>0</v>
      </c>
      <c r="U25" s="170">
        <f t="shared" si="5"/>
        <v>0</v>
      </c>
      <c r="V25" s="169">
        <v>2</v>
      </c>
      <c r="W25" s="173">
        <v>0</v>
      </c>
      <c r="X25" s="174">
        <f t="shared" si="6"/>
        <v>0</v>
      </c>
    </row>
    <row r="26" spans="1:24" s="175" customFormat="1" ht="16.5" customHeight="1">
      <c r="A26" s="54" t="s">
        <v>94</v>
      </c>
      <c r="B26" s="92">
        <v>3</v>
      </c>
      <c r="C26" s="168">
        <v>5</v>
      </c>
      <c r="D26" s="169">
        <v>3</v>
      </c>
      <c r="E26" s="170">
        <f t="shared" si="0"/>
        <v>60</v>
      </c>
      <c r="F26" s="171">
        <v>1</v>
      </c>
      <c r="G26" s="171">
        <v>0</v>
      </c>
      <c r="H26" s="170">
        <f t="shared" si="1"/>
        <v>0</v>
      </c>
      <c r="I26" s="169">
        <v>1</v>
      </c>
      <c r="J26" s="169">
        <v>0</v>
      </c>
      <c r="K26" s="170">
        <f t="shared" si="2"/>
        <v>0</v>
      </c>
      <c r="L26" s="171">
        <v>0</v>
      </c>
      <c r="M26" s="171">
        <v>1</v>
      </c>
      <c r="N26" s="170" t="str">
        <f t="shared" si="3"/>
        <v/>
      </c>
      <c r="O26" s="168">
        <v>5</v>
      </c>
      <c r="P26" s="171">
        <v>3</v>
      </c>
      <c r="Q26" s="170">
        <f t="shared" si="4"/>
        <v>60</v>
      </c>
      <c r="R26" s="171">
        <v>1</v>
      </c>
      <c r="S26" s="169">
        <v>4</v>
      </c>
      <c r="T26" s="172">
        <v>1</v>
      </c>
      <c r="U26" s="170">
        <f t="shared" si="5"/>
        <v>25</v>
      </c>
      <c r="V26" s="169">
        <v>3</v>
      </c>
      <c r="W26" s="173">
        <v>1</v>
      </c>
      <c r="X26" s="174">
        <f t="shared" si="6"/>
        <v>33.299999999999997</v>
      </c>
    </row>
    <row r="27" spans="1:24" s="175" customFormat="1" ht="16.5" customHeight="1">
      <c r="A27" s="54" t="s">
        <v>95</v>
      </c>
      <c r="B27" s="92">
        <v>3</v>
      </c>
      <c r="C27" s="168">
        <v>16</v>
      </c>
      <c r="D27" s="169">
        <v>3</v>
      </c>
      <c r="E27" s="170">
        <f t="shared" si="0"/>
        <v>18.8</v>
      </c>
      <c r="F27" s="171">
        <v>4</v>
      </c>
      <c r="G27" s="171">
        <v>0</v>
      </c>
      <c r="H27" s="170">
        <f t="shared" si="1"/>
        <v>0</v>
      </c>
      <c r="I27" s="169">
        <v>0</v>
      </c>
      <c r="J27" s="169">
        <v>0</v>
      </c>
      <c r="K27" s="170" t="str">
        <f t="shared" si="2"/>
        <v/>
      </c>
      <c r="L27" s="171">
        <v>0</v>
      </c>
      <c r="M27" s="171">
        <v>0</v>
      </c>
      <c r="N27" s="170" t="str">
        <f t="shared" si="3"/>
        <v/>
      </c>
      <c r="O27" s="168">
        <v>8</v>
      </c>
      <c r="P27" s="171">
        <v>3</v>
      </c>
      <c r="Q27" s="170">
        <f t="shared" si="4"/>
        <v>37.5</v>
      </c>
      <c r="R27" s="171">
        <v>1</v>
      </c>
      <c r="S27" s="169">
        <v>6</v>
      </c>
      <c r="T27" s="172">
        <v>1</v>
      </c>
      <c r="U27" s="170">
        <f t="shared" si="5"/>
        <v>16.7</v>
      </c>
      <c r="V27" s="169">
        <v>4</v>
      </c>
      <c r="W27" s="173">
        <v>1</v>
      </c>
      <c r="X27" s="174">
        <f t="shared" si="6"/>
        <v>25</v>
      </c>
    </row>
    <row r="28" spans="1:24" s="175" customFormat="1" ht="16.5" customHeight="1">
      <c r="A28" s="54" t="s">
        <v>96</v>
      </c>
      <c r="B28" s="92">
        <v>30</v>
      </c>
      <c r="C28" s="168">
        <v>64</v>
      </c>
      <c r="D28" s="169">
        <v>29</v>
      </c>
      <c r="E28" s="170">
        <f t="shared" si="0"/>
        <v>45.3</v>
      </c>
      <c r="F28" s="171">
        <v>10</v>
      </c>
      <c r="G28" s="171">
        <v>2</v>
      </c>
      <c r="H28" s="170">
        <f t="shared" si="1"/>
        <v>20</v>
      </c>
      <c r="I28" s="169">
        <v>2</v>
      </c>
      <c r="J28" s="169">
        <v>0</v>
      </c>
      <c r="K28" s="170">
        <f t="shared" si="2"/>
        <v>0</v>
      </c>
      <c r="L28" s="171">
        <v>0</v>
      </c>
      <c r="M28" s="171">
        <v>0</v>
      </c>
      <c r="N28" s="170" t="str">
        <f t="shared" si="3"/>
        <v/>
      </c>
      <c r="O28" s="168">
        <v>43</v>
      </c>
      <c r="P28" s="171">
        <v>15</v>
      </c>
      <c r="Q28" s="170">
        <f t="shared" si="4"/>
        <v>34.9</v>
      </c>
      <c r="R28" s="171">
        <v>18</v>
      </c>
      <c r="S28" s="169">
        <v>31</v>
      </c>
      <c r="T28" s="172">
        <v>17</v>
      </c>
      <c r="U28" s="170">
        <f t="shared" si="5"/>
        <v>54.8</v>
      </c>
      <c r="V28" s="169">
        <v>27</v>
      </c>
      <c r="W28" s="173">
        <v>16</v>
      </c>
      <c r="X28" s="174">
        <f t="shared" si="6"/>
        <v>59.3</v>
      </c>
    </row>
    <row r="29" spans="1:24" s="175" customFormat="1" ht="42" customHeight="1">
      <c r="A29" s="182"/>
      <c r="B29" s="319" t="s">
        <v>100</v>
      </c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183"/>
      <c r="P29" s="183"/>
      <c r="Q29" s="183"/>
      <c r="R29" s="183"/>
      <c r="S29" s="183"/>
      <c r="T29" s="183"/>
      <c r="U29" s="183"/>
      <c r="V29" s="183"/>
      <c r="W29" s="183"/>
      <c r="X29" s="183"/>
    </row>
    <row r="30" spans="1:24"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4"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4"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1:23"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1:23"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1:23"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1:23"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1:23"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1:23"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1:23"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1:23"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1:23"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1:23"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11:23"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1:23"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1:23"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1:23"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1:23"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1:23"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spans="11:23"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1:23"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</row>
    <row r="51" spans="11:23"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</row>
    <row r="52" spans="11:23"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</row>
  </sheetData>
  <mergeCells count="12">
    <mergeCell ref="S3:U5"/>
    <mergeCell ref="V3:X5"/>
    <mergeCell ref="A3:A6"/>
    <mergeCell ref="B3:B5"/>
    <mergeCell ref="C3:E5"/>
    <mergeCell ref="F3:H5"/>
    <mergeCell ref="I3:K5"/>
    <mergeCell ref="B29:N29"/>
    <mergeCell ref="B1:N1"/>
    <mergeCell ref="L3:N5"/>
    <mergeCell ref="O3:Q5"/>
    <mergeCell ref="R3:R5"/>
  </mergeCells>
  <phoneticPr fontId="87" type="noConversion"/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4" orientation="landscape" r:id="rId1"/>
  <headerFooter alignWithMargins="0"/>
  <colBreaks count="1" manualBreakCount="1">
    <brk id="14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K20"/>
  <sheetViews>
    <sheetView view="pageBreakPreview" zoomScale="90" zoomScaleNormal="70" zoomScaleSheetLayoutView="90" workbookViewId="0">
      <selection activeCell="B4" sqref="B4:C5"/>
    </sheetView>
  </sheetViews>
  <sheetFormatPr defaultColWidth="8" defaultRowHeight="12.75"/>
  <cols>
    <col min="1" max="1" width="61.28515625" style="2" customWidth="1"/>
    <col min="2" max="3" width="17.28515625" style="2" customWidth="1"/>
    <col min="4" max="4" width="11" style="2" customWidth="1"/>
    <col min="5" max="5" width="11.5703125" style="2" customWidth="1"/>
    <col min="6" max="16384" width="8" style="2"/>
  </cols>
  <sheetData>
    <row r="1" spans="1:11" ht="27" customHeight="1">
      <c r="A1" s="250" t="s">
        <v>72</v>
      </c>
      <c r="B1" s="250"/>
      <c r="C1" s="250"/>
      <c r="D1" s="250"/>
      <c r="E1" s="250"/>
    </row>
    <row r="2" spans="1:11" ht="23.25" customHeight="1">
      <c r="A2" s="250" t="s">
        <v>25</v>
      </c>
      <c r="B2" s="250"/>
      <c r="C2" s="250"/>
      <c r="D2" s="250"/>
      <c r="E2" s="250"/>
    </row>
    <row r="3" spans="1:11" ht="6" customHeight="1">
      <c r="A3" s="26"/>
    </row>
    <row r="4" spans="1:11" s="3" customFormat="1" ht="23.25" customHeight="1">
      <c r="A4" s="262"/>
      <c r="B4" s="251" t="s">
        <v>107</v>
      </c>
      <c r="C4" s="251" t="s">
        <v>108</v>
      </c>
      <c r="D4" s="287" t="s">
        <v>1</v>
      </c>
      <c r="E4" s="288"/>
    </row>
    <row r="5" spans="1:11" s="3" customFormat="1" ht="38.25" customHeight="1">
      <c r="A5" s="262"/>
      <c r="B5" s="252"/>
      <c r="C5" s="252"/>
      <c r="D5" s="4" t="s">
        <v>2</v>
      </c>
      <c r="E5" s="5" t="s">
        <v>50</v>
      </c>
    </row>
    <row r="6" spans="1:11" s="8" customFormat="1" ht="15.75" customHeight="1">
      <c r="A6" s="6" t="s">
        <v>4</v>
      </c>
      <c r="B6" s="7">
        <v>1</v>
      </c>
      <c r="C6" s="7">
        <v>2</v>
      </c>
      <c r="D6" s="7">
        <v>3</v>
      </c>
      <c r="E6" s="7">
        <v>4</v>
      </c>
    </row>
    <row r="7" spans="1:11" s="8" customFormat="1" ht="29.25" customHeight="1">
      <c r="A7" s="9" t="s">
        <v>101</v>
      </c>
      <c r="B7" s="185" t="s">
        <v>46</v>
      </c>
      <c r="C7" s="131">
        <f>'10'!B8</f>
        <v>3579</v>
      </c>
      <c r="D7" s="148" t="s">
        <v>47</v>
      </c>
      <c r="E7" s="141" t="s">
        <v>47</v>
      </c>
      <c r="K7" s="11"/>
    </row>
    <row r="8" spans="1:11" s="3" customFormat="1" ht="31.5" customHeight="1">
      <c r="A8" s="9" t="s">
        <v>61</v>
      </c>
      <c r="B8" s="128">
        <f>'10'!C8</f>
        <v>6578</v>
      </c>
      <c r="C8" s="128">
        <f>'10'!D8</f>
        <v>3411</v>
      </c>
      <c r="D8" s="141">
        <f t="shared" ref="D8:D12" si="0">C8/B8*100</f>
        <v>51.854667072058383</v>
      </c>
      <c r="E8" s="126">
        <f t="shared" ref="E8:E12" si="1">C8-B8</f>
        <v>-3167</v>
      </c>
      <c r="K8" s="11"/>
    </row>
    <row r="9" spans="1:11" s="3" customFormat="1" ht="30" customHeight="1">
      <c r="A9" s="12" t="s">
        <v>62</v>
      </c>
      <c r="B9" s="128">
        <f>'10'!F8</f>
        <v>1329</v>
      </c>
      <c r="C9" s="128">
        <f>'10'!G8</f>
        <v>196</v>
      </c>
      <c r="D9" s="141">
        <f t="shared" si="0"/>
        <v>14.74793077501881</v>
      </c>
      <c r="E9" s="126">
        <f t="shared" si="1"/>
        <v>-1133</v>
      </c>
      <c r="K9" s="11"/>
    </row>
    <row r="10" spans="1:11" s="3" customFormat="1" ht="31.5" customHeight="1">
      <c r="A10" s="13" t="s">
        <v>53</v>
      </c>
      <c r="B10" s="128">
        <f>'10'!I8</f>
        <v>580</v>
      </c>
      <c r="C10" s="128">
        <f>'10'!J8</f>
        <v>250</v>
      </c>
      <c r="D10" s="141">
        <f t="shared" si="0"/>
        <v>43.103448275862064</v>
      </c>
      <c r="E10" s="126">
        <f t="shared" si="1"/>
        <v>-330</v>
      </c>
      <c r="K10" s="11"/>
    </row>
    <row r="11" spans="1:11" s="3" customFormat="1" ht="45.75" customHeight="1">
      <c r="A11" s="13" t="s">
        <v>63</v>
      </c>
      <c r="B11" s="128">
        <f>'10'!L8</f>
        <v>185</v>
      </c>
      <c r="C11" s="128">
        <f>'10'!M8</f>
        <v>38</v>
      </c>
      <c r="D11" s="141">
        <f t="shared" si="0"/>
        <v>20.54054054054054</v>
      </c>
      <c r="E11" s="126">
        <f t="shared" si="1"/>
        <v>-147</v>
      </c>
      <c r="K11" s="11"/>
    </row>
    <row r="12" spans="1:11" s="3" customFormat="1" ht="43.5" customHeight="1">
      <c r="A12" s="13" t="s">
        <v>55</v>
      </c>
      <c r="B12" s="128">
        <f>'10'!O8</f>
        <v>5137</v>
      </c>
      <c r="C12" s="128">
        <f>'10'!P8</f>
        <v>2114</v>
      </c>
      <c r="D12" s="141">
        <f t="shared" si="0"/>
        <v>41.152423593537087</v>
      </c>
      <c r="E12" s="126">
        <f t="shared" si="1"/>
        <v>-3023</v>
      </c>
      <c r="K12" s="11"/>
    </row>
    <row r="13" spans="1:11" s="3" customFormat="1" ht="12.75" customHeight="1">
      <c r="A13" s="257" t="s">
        <v>5</v>
      </c>
      <c r="B13" s="258"/>
      <c r="C13" s="258"/>
      <c r="D13" s="258"/>
      <c r="E13" s="258"/>
      <c r="K13" s="11"/>
    </row>
    <row r="14" spans="1:11" s="3" customFormat="1" ht="15" customHeight="1">
      <c r="A14" s="259"/>
      <c r="B14" s="260"/>
      <c r="C14" s="260"/>
      <c r="D14" s="260"/>
      <c r="E14" s="260"/>
      <c r="K14" s="11"/>
    </row>
    <row r="15" spans="1:11" s="3" customFormat="1" ht="20.25" customHeight="1">
      <c r="A15" s="255" t="s">
        <v>0</v>
      </c>
      <c r="B15" s="262" t="s">
        <v>109</v>
      </c>
      <c r="C15" s="262" t="s">
        <v>110</v>
      </c>
      <c r="D15" s="287" t="s">
        <v>1</v>
      </c>
      <c r="E15" s="288"/>
      <c r="K15" s="11"/>
    </row>
    <row r="16" spans="1:11" ht="35.25" customHeight="1">
      <c r="A16" s="256"/>
      <c r="B16" s="262"/>
      <c r="C16" s="262"/>
      <c r="D16" s="4" t="s">
        <v>2</v>
      </c>
      <c r="E16" s="5" t="s">
        <v>56</v>
      </c>
      <c r="K16" s="11"/>
    </row>
    <row r="17" spans="1:11" ht="24" customHeight="1">
      <c r="A17" s="9" t="s">
        <v>64</v>
      </c>
      <c r="B17" s="10" t="s">
        <v>46</v>
      </c>
      <c r="C17" s="131">
        <f>'10'!R8</f>
        <v>2345</v>
      </c>
      <c r="D17" s="18" t="s">
        <v>47</v>
      </c>
      <c r="E17" s="19" t="s">
        <v>47</v>
      </c>
      <c r="K17" s="11"/>
    </row>
    <row r="18" spans="1:11" ht="25.5" customHeight="1">
      <c r="A18" s="1" t="s">
        <v>61</v>
      </c>
      <c r="B18" s="129">
        <f>'10'!S8</f>
        <v>3385</v>
      </c>
      <c r="C18" s="129">
        <f>'10'!T8</f>
        <v>2288</v>
      </c>
      <c r="D18" s="18">
        <f>C18/B18*100</f>
        <v>67.592319054652876</v>
      </c>
      <c r="E18" s="135">
        <f>C18-B18</f>
        <v>-1097</v>
      </c>
      <c r="K18" s="11"/>
    </row>
    <row r="19" spans="1:11" ht="33.75" customHeight="1">
      <c r="A19" s="1" t="s">
        <v>59</v>
      </c>
      <c r="B19" s="129">
        <f>'10'!V8</f>
        <v>2692</v>
      </c>
      <c r="C19" s="129">
        <f>'10'!W8</f>
        <v>1875</v>
      </c>
      <c r="D19" s="18">
        <f>C19/B19*100</f>
        <v>69.650817236255563</v>
      </c>
      <c r="E19" s="135">
        <f>C19-B19</f>
        <v>-817</v>
      </c>
      <c r="K19" s="11"/>
    </row>
    <row r="20" spans="1:11" ht="49.5" customHeight="1">
      <c r="A20" s="261" t="s">
        <v>97</v>
      </c>
      <c r="B20" s="261"/>
      <c r="C20" s="261"/>
      <c r="D20" s="261"/>
      <c r="E20" s="261"/>
    </row>
  </sheetData>
  <mergeCells count="12">
    <mergeCell ref="A13:E14"/>
    <mergeCell ref="A20:E20"/>
    <mergeCell ref="A15:A16"/>
    <mergeCell ref="B15:B16"/>
    <mergeCell ref="C15:C16"/>
    <mergeCell ref="D15:E15"/>
    <mergeCell ref="A1:E1"/>
    <mergeCell ref="A2:E2"/>
    <mergeCell ref="A4:A5"/>
    <mergeCell ref="B4:B5"/>
    <mergeCell ref="C4:C5"/>
    <mergeCell ref="D4:E4"/>
  </mergeCells>
  <phoneticPr fontId="87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26</vt:i4>
      </vt:variant>
    </vt:vector>
  </HeadingPairs>
  <TitlesOfParts>
    <vt:vector size="4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user</cp:lastModifiedBy>
  <cp:lastPrinted>2021-05-13T08:50:06Z</cp:lastPrinted>
  <dcterms:created xsi:type="dcterms:W3CDTF">2020-12-10T10:35:03Z</dcterms:created>
  <dcterms:modified xsi:type="dcterms:W3CDTF">2022-05-24T07:26:13Z</dcterms:modified>
</cp:coreProperties>
</file>