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'10'!$A$1:$X$29</definedName>
    <definedName name="_xlnm.Print_Area" localSheetId="10">'11'!$A$1:$D$20</definedName>
    <definedName name="_xlnm.Print_Area" localSheetId="11">'12'!$A$1:$K$27</definedName>
    <definedName name="_xlnm.Print_Area" localSheetId="12">'13'!$A$1:$K$27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'2'!$A$1:$X$28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'6'!$A$1:$X$29</definedName>
    <definedName name="_xlnm.Print_Area" localSheetId="6">'7'!$A$1:$E$19</definedName>
    <definedName name="_xlnm.Print_Area" localSheetId="7">'8'!$A$1:$X$29</definedName>
    <definedName name="_xlnm.Print_Area" localSheetId="8">'9'!$A$1:$E$20</definedName>
    <definedName name="олд" localSheetId="9">'[1]sheet1 (3)'!#REF!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'[2]sheet1 (2)'!#REF!</definedName>
    <definedName name="оплад" localSheetId="14">'[2]sheet1 (2)'!#REF!</definedName>
    <definedName name="оплад" localSheetId="15">'[2]sheet1 (2)'!#REF!</definedName>
    <definedName name="оплад" localSheetId="1">'[2]sheet1 (2)'!#REF!</definedName>
    <definedName name="оплад" localSheetId="2">'[2]sheet1 (2)'!#REF!</definedName>
    <definedName name="оплад" localSheetId="3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'[2]sheet1 (3)'!#REF!</definedName>
    <definedName name="праовл" localSheetId="14">'[2]sheet1 (3)'!#REF!</definedName>
    <definedName name="праовл" localSheetId="15">'[2]sheet1 (3)'!#REF!</definedName>
    <definedName name="праовл" localSheetId="1">'[2]sheet1 (3)'!#REF!</definedName>
    <definedName name="праовл" localSheetId="2">'[2]sheet1 (3)'!#REF!</definedName>
    <definedName name="праовл" localSheetId="3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'[2]sheet1 (2)'!#REF!</definedName>
    <definedName name="рррр" localSheetId="14">'[2]sheet1 (2)'!#REF!</definedName>
    <definedName name="рррр" localSheetId="15">'[2]sheet1 (2)'!#REF!</definedName>
    <definedName name="рррр" localSheetId="1">'[2]sheet1 (2)'!#REF!</definedName>
    <definedName name="рррр" localSheetId="2">'[2]sheet1 (2)'!#REF!</definedName>
    <definedName name="рррр" localSheetId="3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9">'[1]sheet1 (3)'!#REF!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4">[6]Sheet3!$A$2</definedName>
    <definedName name="ц" localSheetId="15">[6]Sheet3!$A$2</definedName>
    <definedName name="ц" localSheetId="5">[6]Sheet3!$A$2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8" i="16"/>
  <c r="U28"/>
  <c r="Q28"/>
  <c r="N28"/>
  <c r="K28"/>
  <c r="H28"/>
  <c r="E28"/>
  <c r="X27"/>
  <c r="U27"/>
  <c r="Q27"/>
  <c r="N27"/>
  <c r="K27"/>
  <c r="H27"/>
  <c r="E27"/>
  <c r="X26"/>
  <c r="U26"/>
  <c r="Q26"/>
  <c r="N26"/>
  <c r="K26"/>
  <c r="H26"/>
  <c r="E26"/>
  <c r="X25"/>
  <c r="U25"/>
  <c r="Q25"/>
  <c r="N25"/>
  <c r="K25"/>
  <c r="H25"/>
  <c r="E25"/>
  <c r="X24"/>
  <c r="U24"/>
  <c r="Q24"/>
  <c r="N24"/>
  <c r="K24"/>
  <c r="H24"/>
  <c r="E24"/>
  <c r="X23"/>
  <c r="U23"/>
  <c r="Q23"/>
  <c r="N23"/>
  <c r="K23"/>
  <c r="H23"/>
  <c r="E23"/>
  <c r="X22"/>
  <c r="U22"/>
  <c r="Q22"/>
  <c r="N22"/>
  <c r="K22"/>
  <c r="H22"/>
  <c r="E22"/>
  <c r="X21"/>
  <c r="U21"/>
  <c r="Q21"/>
  <c r="N21"/>
  <c r="K21"/>
  <c r="H21"/>
  <c r="E21"/>
  <c r="X20"/>
  <c r="U20"/>
  <c r="Q20"/>
  <c r="N20"/>
  <c r="K20"/>
  <c r="H20"/>
  <c r="E20"/>
  <c r="X19"/>
  <c r="U19"/>
  <c r="Q19"/>
  <c r="N19"/>
  <c r="K19"/>
  <c r="H19"/>
  <c r="E19"/>
  <c r="X18"/>
  <c r="U18"/>
  <c r="Q18"/>
  <c r="N18"/>
  <c r="K18"/>
  <c r="H18"/>
  <c r="E18"/>
  <c r="X17"/>
  <c r="U17"/>
  <c r="Q17"/>
  <c r="N17"/>
  <c r="K17"/>
  <c r="H17"/>
  <c r="E17"/>
  <c r="X16"/>
  <c r="U16"/>
  <c r="Q16"/>
  <c r="N16"/>
  <c r="K16"/>
  <c r="H16"/>
  <c r="E16"/>
  <c r="X15"/>
  <c r="U15"/>
  <c r="Q15"/>
  <c r="N15"/>
  <c r="K15"/>
  <c r="H15"/>
  <c r="E15"/>
  <c r="X14"/>
  <c r="U14"/>
  <c r="Q14"/>
  <c r="N14"/>
  <c r="K14"/>
  <c r="H14"/>
  <c r="E14"/>
  <c r="X13"/>
  <c r="U13"/>
  <c r="Q13"/>
  <c r="N13"/>
  <c r="K13"/>
  <c r="H13"/>
  <c r="E13"/>
  <c r="X12"/>
  <c r="U12"/>
  <c r="Q12"/>
  <c r="N12"/>
  <c r="K12"/>
  <c r="H12"/>
  <c r="E12"/>
  <c r="X11"/>
  <c r="U11"/>
  <c r="Q11"/>
  <c r="N11"/>
  <c r="K11"/>
  <c r="H11"/>
  <c r="E11"/>
  <c r="X10"/>
  <c r="U10"/>
  <c r="Q10"/>
  <c r="N10"/>
  <c r="K10"/>
  <c r="H10"/>
  <c r="E10"/>
  <c r="X9"/>
  <c r="U9"/>
  <c r="Q9"/>
  <c r="N9"/>
  <c r="K9"/>
  <c r="H9"/>
  <c r="E9"/>
  <c r="W8"/>
  <c r="V8"/>
  <c r="X8" s="1"/>
  <c r="T8"/>
  <c r="S8"/>
  <c r="U8" s="1"/>
  <c r="R8"/>
  <c r="P8"/>
  <c r="G13" i="14" s="1"/>
  <c r="O8" i="16"/>
  <c r="M8"/>
  <c r="L8"/>
  <c r="N8" s="1"/>
  <c r="J8"/>
  <c r="I8"/>
  <c r="K8" s="1"/>
  <c r="G8"/>
  <c r="F8"/>
  <c r="H8" s="1"/>
  <c r="D8"/>
  <c r="C8"/>
  <c r="E8" s="1"/>
  <c r="B8"/>
  <c r="X28" i="15"/>
  <c r="U28"/>
  <c r="Q28"/>
  <c r="N28"/>
  <c r="K28"/>
  <c r="H28"/>
  <c r="E28"/>
  <c r="X27"/>
  <c r="U27"/>
  <c r="Q27"/>
  <c r="N27"/>
  <c r="K27"/>
  <c r="H27"/>
  <c r="E27"/>
  <c r="X26"/>
  <c r="U26"/>
  <c r="Q26"/>
  <c r="N26"/>
  <c r="K26"/>
  <c r="H26"/>
  <c r="E26"/>
  <c r="X25"/>
  <c r="U25"/>
  <c r="Q25"/>
  <c r="N25"/>
  <c r="K25"/>
  <c r="H25"/>
  <c r="E25"/>
  <c r="X24"/>
  <c r="U24"/>
  <c r="Q24"/>
  <c r="N24"/>
  <c r="K24"/>
  <c r="H24"/>
  <c r="E24"/>
  <c r="X23"/>
  <c r="U23"/>
  <c r="Q23"/>
  <c r="N23"/>
  <c r="K23"/>
  <c r="H23"/>
  <c r="E23"/>
  <c r="X22"/>
  <c r="U22"/>
  <c r="Q22"/>
  <c r="N22"/>
  <c r="K22"/>
  <c r="H22"/>
  <c r="E22"/>
  <c r="X21"/>
  <c r="U21"/>
  <c r="Q21"/>
  <c r="N21"/>
  <c r="K21"/>
  <c r="H21"/>
  <c r="E21"/>
  <c r="X20"/>
  <c r="U20"/>
  <c r="Q20"/>
  <c r="N20"/>
  <c r="K20"/>
  <c r="H20"/>
  <c r="E20"/>
  <c r="X19"/>
  <c r="U19"/>
  <c r="Q19"/>
  <c r="N19"/>
  <c r="K19"/>
  <c r="H19"/>
  <c r="E19"/>
  <c r="X18"/>
  <c r="U18"/>
  <c r="Q18"/>
  <c r="N18"/>
  <c r="K18"/>
  <c r="H18"/>
  <c r="E18"/>
  <c r="X17"/>
  <c r="U17"/>
  <c r="Q17"/>
  <c r="N17"/>
  <c r="K17"/>
  <c r="H17"/>
  <c r="E17"/>
  <c r="X16"/>
  <c r="U16"/>
  <c r="Q16"/>
  <c r="N16"/>
  <c r="K16"/>
  <c r="H16"/>
  <c r="E16"/>
  <c r="X15"/>
  <c r="U15"/>
  <c r="Q15"/>
  <c r="N15"/>
  <c r="K15"/>
  <c r="H15"/>
  <c r="E15"/>
  <c r="X14"/>
  <c r="U14"/>
  <c r="Q14"/>
  <c r="N14"/>
  <c r="K14"/>
  <c r="H14"/>
  <c r="E14"/>
  <c r="X13"/>
  <c r="U13"/>
  <c r="Q13"/>
  <c r="N13"/>
  <c r="K13"/>
  <c r="H13"/>
  <c r="E13"/>
  <c r="X12"/>
  <c r="U12"/>
  <c r="Q12"/>
  <c r="N12"/>
  <c r="K12"/>
  <c r="H12"/>
  <c r="E12"/>
  <c r="X11"/>
  <c r="U11"/>
  <c r="Q11"/>
  <c r="N11"/>
  <c r="K11"/>
  <c r="H11"/>
  <c r="E11"/>
  <c r="X10"/>
  <c r="U10"/>
  <c r="Q10"/>
  <c r="N10"/>
  <c r="K10"/>
  <c r="H10"/>
  <c r="E10"/>
  <c r="X9"/>
  <c r="U9"/>
  <c r="Q9"/>
  <c r="N9"/>
  <c r="K9"/>
  <c r="H9"/>
  <c r="E9"/>
  <c r="W8"/>
  <c r="V8"/>
  <c r="X8" s="1"/>
  <c r="T8"/>
  <c r="S8"/>
  <c r="U8" s="1"/>
  <c r="R8"/>
  <c r="P8"/>
  <c r="O8"/>
  <c r="Q8" s="1"/>
  <c r="M8"/>
  <c r="L8"/>
  <c r="N8" s="1"/>
  <c r="J8"/>
  <c r="I8"/>
  <c r="K8" s="1"/>
  <c r="G8"/>
  <c r="F8"/>
  <c r="H8" s="1"/>
  <c r="D8"/>
  <c r="C8"/>
  <c r="E8" s="1"/>
  <c r="B8"/>
  <c r="G20" i="14"/>
  <c r="F20"/>
  <c r="H20" s="1"/>
  <c r="C20"/>
  <c r="B20"/>
  <c r="D20" s="1"/>
  <c r="G19"/>
  <c r="F19"/>
  <c r="H19" s="1"/>
  <c r="C19"/>
  <c r="B19"/>
  <c r="D19" s="1"/>
  <c r="G18"/>
  <c r="C18"/>
  <c r="F13"/>
  <c r="C13"/>
  <c r="G12"/>
  <c r="F12"/>
  <c r="H12" s="1"/>
  <c r="C12"/>
  <c r="B12"/>
  <c r="D12" s="1"/>
  <c r="G11"/>
  <c r="F11"/>
  <c r="H11" s="1"/>
  <c r="C11"/>
  <c r="B11"/>
  <c r="D11" s="1"/>
  <c r="G10"/>
  <c r="F10"/>
  <c r="H10" s="1"/>
  <c r="C10"/>
  <c r="B10"/>
  <c r="D10" s="1"/>
  <c r="G9"/>
  <c r="F9"/>
  <c r="H9" s="1"/>
  <c r="C9"/>
  <c r="B9"/>
  <c r="D9" s="1"/>
  <c r="G8"/>
  <c r="C8"/>
  <c r="K7" i="13"/>
  <c r="J7"/>
  <c r="I7"/>
  <c r="H7"/>
  <c r="G7"/>
  <c r="F7"/>
  <c r="E7"/>
  <c r="D7"/>
  <c r="C7"/>
  <c r="B7"/>
  <c r="K7" i="12"/>
  <c r="J7"/>
  <c r="I7"/>
  <c r="C18" i="11" s="1"/>
  <c r="H7" i="12"/>
  <c r="G7"/>
  <c r="C12" i="11" s="1"/>
  <c r="F7" i="12"/>
  <c r="E7"/>
  <c r="D7"/>
  <c r="C7"/>
  <c r="B7"/>
  <c r="D20" i="11"/>
  <c r="C20"/>
  <c r="D19"/>
  <c r="C19"/>
  <c r="B19" s="1"/>
  <c r="D18"/>
  <c r="D13"/>
  <c r="C13"/>
  <c r="B13" s="1"/>
  <c r="D12"/>
  <c r="D11"/>
  <c r="C11"/>
  <c r="D10"/>
  <c r="C10"/>
  <c r="D9"/>
  <c r="C9"/>
  <c r="D8"/>
  <c r="C8"/>
  <c r="B8" s="1"/>
  <c r="X28" i="10"/>
  <c r="U28"/>
  <c r="Q28"/>
  <c r="N28"/>
  <c r="K28"/>
  <c r="H28"/>
  <c r="E28"/>
  <c r="X27"/>
  <c r="U27"/>
  <c r="Q27"/>
  <c r="N27"/>
  <c r="K27"/>
  <c r="H27"/>
  <c r="E27"/>
  <c r="X26"/>
  <c r="U26"/>
  <c r="Q26"/>
  <c r="N26"/>
  <c r="K26"/>
  <c r="H26"/>
  <c r="E26"/>
  <c r="X25"/>
  <c r="U25"/>
  <c r="Q25"/>
  <c r="N25"/>
  <c r="K25"/>
  <c r="H25"/>
  <c r="E25"/>
  <c r="X24"/>
  <c r="U24"/>
  <c r="Q24"/>
  <c r="N24"/>
  <c r="K24"/>
  <c r="H24"/>
  <c r="E24"/>
  <c r="X23"/>
  <c r="U23"/>
  <c r="Q23"/>
  <c r="N23"/>
  <c r="K23"/>
  <c r="H23"/>
  <c r="E23"/>
  <c r="X22"/>
  <c r="U22"/>
  <c r="Q22"/>
  <c r="N22"/>
  <c r="K22"/>
  <c r="H22"/>
  <c r="E22"/>
  <c r="X21"/>
  <c r="U21"/>
  <c r="Q21"/>
  <c r="N21"/>
  <c r="K21"/>
  <c r="H21"/>
  <c r="E21"/>
  <c r="X20"/>
  <c r="U20"/>
  <c r="Q20"/>
  <c r="N20"/>
  <c r="K20"/>
  <c r="H20"/>
  <c r="E20"/>
  <c r="X19"/>
  <c r="U19"/>
  <c r="Q19"/>
  <c r="N19"/>
  <c r="K19"/>
  <c r="H19"/>
  <c r="E19"/>
  <c r="X18"/>
  <c r="U18"/>
  <c r="Q18"/>
  <c r="N18"/>
  <c r="K18"/>
  <c r="H18"/>
  <c r="E18"/>
  <c r="X17"/>
  <c r="U17"/>
  <c r="Q17"/>
  <c r="N17"/>
  <c r="K17"/>
  <c r="H17"/>
  <c r="E17"/>
  <c r="X16"/>
  <c r="U16"/>
  <c r="Q16"/>
  <c r="N16"/>
  <c r="K16"/>
  <c r="H16"/>
  <c r="E16"/>
  <c r="X15"/>
  <c r="U15"/>
  <c r="Q15"/>
  <c r="N15"/>
  <c r="K15"/>
  <c r="H15"/>
  <c r="E15"/>
  <c r="X14"/>
  <c r="U14"/>
  <c r="Q14"/>
  <c r="N14"/>
  <c r="K14"/>
  <c r="H14"/>
  <c r="E14"/>
  <c r="X13"/>
  <c r="U13"/>
  <c r="Q13"/>
  <c r="N13"/>
  <c r="K13"/>
  <c r="H13"/>
  <c r="E13"/>
  <c r="X12"/>
  <c r="U12"/>
  <c r="Q12"/>
  <c r="N12"/>
  <c r="K12"/>
  <c r="H12"/>
  <c r="E12"/>
  <c r="X11"/>
  <c r="U11"/>
  <c r="Q11"/>
  <c r="N11"/>
  <c r="K11"/>
  <c r="H11"/>
  <c r="E11"/>
  <c r="X10"/>
  <c r="U10"/>
  <c r="Q10"/>
  <c r="N10"/>
  <c r="K10"/>
  <c r="H10"/>
  <c r="E10"/>
  <c r="X9"/>
  <c r="U9"/>
  <c r="Q9"/>
  <c r="N9"/>
  <c r="K9"/>
  <c r="H9"/>
  <c r="E9"/>
  <c r="W8"/>
  <c r="V8"/>
  <c r="X8" s="1"/>
  <c r="T8"/>
  <c r="S8"/>
  <c r="U8" s="1"/>
  <c r="R8"/>
  <c r="P8"/>
  <c r="O8"/>
  <c r="Q8" s="1"/>
  <c r="M8"/>
  <c r="L8"/>
  <c r="J8"/>
  <c r="I8"/>
  <c r="K8" s="1"/>
  <c r="G8"/>
  <c r="F8"/>
  <c r="H8" s="1"/>
  <c r="D8"/>
  <c r="C8"/>
  <c r="E8" s="1"/>
  <c r="B8"/>
  <c r="C19" i="9"/>
  <c r="B19"/>
  <c r="C18"/>
  <c r="B18"/>
  <c r="C17"/>
  <c r="C12"/>
  <c r="B12"/>
  <c r="C11"/>
  <c r="E11" s="1"/>
  <c r="B11"/>
  <c r="C10"/>
  <c r="B10"/>
  <c r="C9"/>
  <c r="E9" s="1"/>
  <c r="B9"/>
  <c r="C8"/>
  <c r="B8"/>
  <c r="C7"/>
  <c r="X28" i="8"/>
  <c r="U28"/>
  <c r="Q28"/>
  <c r="N28"/>
  <c r="K28"/>
  <c r="H28"/>
  <c r="E28"/>
  <c r="X27"/>
  <c r="U27"/>
  <c r="Q27"/>
  <c r="N27"/>
  <c r="K27"/>
  <c r="H27"/>
  <c r="E27"/>
  <c r="X26"/>
  <c r="U26"/>
  <c r="Q26"/>
  <c r="N26"/>
  <c r="K26"/>
  <c r="H26"/>
  <c r="E26"/>
  <c r="X25"/>
  <c r="U25"/>
  <c r="Q25"/>
  <c r="N25"/>
  <c r="K25"/>
  <c r="H25"/>
  <c r="E25"/>
  <c r="X24"/>
  <c r="U24"/>
  <c r="Q24"/>
  <c r="N24"/>
  <c r="K24"/>
  <c r="H24"/>
  <c r="E24"/>
  <c r="X23"/>
  <c r="U23"/>
  <c r="Q23"/>
  <c r="N23"/>
  <c r="K23"/>
  <c r="H23"/>
  <c r="E23"/>
  <c r="X22"/>
  <c r="U22"/>
  <c r="Q22"/>
  <c r="N22"/>
  <c r="K22"/>
  <c r="H22"/>
  <c r="E22"/>
  <c r="X21"/>
  <c r="U21"/>
  <c r="Q21"/>
  <c r="N21"/>
  <c r="K21"/>
  <c r="H21"/>
  <c r="E21"/>
  <c r="X20"/>
  <c r="U20"/>
  <c r="Q20"/>
  <c r="N20"/>
  <c r="K20"/>
  <c r="H20"/>
  <c r="E20"/>
  <c r="X19"/>
  <c r="U19"/>
  <c r="Q19"/>
  <c r="N19"/>
  <c r="K19"/>
  <c r="H19"/>
  <c r="E19"/>
  <c r="X18"/>
  <c r="U18"/>
  <c r="Q18"/>
  <c r="N18"/>
  <c r="K18"/>
  <c r="H18"/>
  <c r="E18"/>
  <c r="X17"/>
  <c r="U17"/>
  <c r="Q17"/>
  <c r="N17"/>
  <c r="K17"/>
  <c r="H17"/>
  <c r="E17"/>
  <c r="X16"/>
  <c r="U16"/>
  <c r="Q16"/>
  <c r="N16"/>
  <c r="K16"/>
  <c r="H16"/>
  <c r="E16"/>
  <c r="X15"/>
  <c r="U15"/>
  <c r="Q15"/>
  <c r="N15"/>
  <c r="K15"/>
  <c r="H15"/>
  <c r="E15"/>
  <c r="X14"/>
  <c r="U14"/>
  <c r="Q14"/>
  <c r="N14"/>
  <c r="K14"/>
  <c r="H14"/>
  <c r="E14"/>
  <c r="X13"/>
  <c r="U13"/>
  <c r="Q13"/>
  <c r="N13"/>
  <c r="K13"/>
  <c r="H13"/>
  <c r="E13"/>
  <c r="X12"/>
  <c r="U12"/>
  <c r="Q12"/>
  <c r="N12"/>
  <c r="K12"/>
  <c r="H12"/>
  <c r="E12"/>
  <c r="X11"/>
  <c r="U11"/>
  <c r="Q11"/>
  <c r="N11"/>
  <c r="K11"/>
  <c r="H11"/>
  <c r="E11"/>
  <c r="X10"/>
  <c r="U10"/>
  <c r="Q10"/>
  <c r="N10"/>
  <c r="K10"/>
  <c r="H10"/>
  <c r="E10"/>
  <c r="X9"/>
  <c r="U9"/>
  <c r="Q9"/>
  <c r="N9"/>
  <c r="K9"/>
  <c r="H9"/>
  <c r="E9"/>
  <c r="W8"/>
  <c r="V8"/>
  <c r="T8"/>
  <c r="S8"/>
  <c r="U8" s="1"/>
  <c r="R8"/>
  <c r="P8"/>
  <c r="O8"/>
  <c r="Q8" s="1"/>
  <c r="M8"/>
  <c r="L8"/>
  <c r="N8" s="1"/>
  <c r="J8"/>
  <c r="I8"/>
  <c r="K8" s="1"/>
  <c r="G8"/>
  <c r="F8"/>
  <c r="H8" s="1"/>
  <c r="D8"/>
  <c r="C8"/>
  <c r="E8" s="1"/>
  <c r="B8"/>
  <c r="C18" i="7"/>
  <c r="B18"/>
  <c r="C17"/>
  <c r="B17"/>
  <c r="D17" s="1"/>
  <c r="C16"/>
  <c r="C11"/>
  <c r="B11"/>
  <c r="C10"/>
  <c r="E10" s="1"/>
  <c r="B10"/>
  <c r="C9"/>
  <c r="E9" s="1"/>
  <c r="B9"/>
  <c r="C8"/>
  <c r="B8"/>
  <c r="C7"/>
  <c r="E7" s="1"/>
  <c r="B7"/>
  <c r="C6"/>
  <c r="X28" i="6"/>
  <c r="U28"/>
  <c r="Q28"/>
  <c r="N28"/>
  <c r="K28"/>
  <c r="H28"/>
  <c r="E28"/>
  <c r="X27"/>
  <c r="U27"/>
  <c r="Q27"/>
  <c r="N27"/>
  <c r="K27"/>
  <c r="H27"/>
  <c r="E27"/>
  <c r="X26"/>
  <c r="U26"/>
  <c r="Q26"/>
  <c r="N26"/>
  <c r="K26"/>
  <c r="H26"/>
  <c r="E26"/>
  <c r="X25"/>
  <c r="U25"/>
  <c r="Q25"/>
  <c r="N25"/>
  <c r="K25"/>
  <c r="H25"/>
  <c r="E25"/>
  <c r="X24"/>
  <c r="U24"/>
  <c r="Q24"/>
  <c r="N24"/>
  <c r="K24"/>
  <c r="H24"/>
  <c r="E24"/>
  <c r="X23"/>
  <c r="U23"/>
  <c r="Q23"/>
  <c r="N23"/>
  <c r="K23"/>
  <c r="H23"/>
  <c r="E23"/>
  <c r="X22"/>
  <c r="U22"/>
  <c r="Q22"/>
  <c r="N22"/>
  <c r="K22"/>
  <c r="H22"/>
  <c r="E22"/>
  <c r="X21"/>
  <c r="U21"/>
  <c r="Q21"/>
  <c r="N21"/>
  <c r="K21"/>
  <c r="H21"/>
  <c r="E21"/>
  <c r="X20"/>
  <c r="U20"/>
  <c r="Q20"/>
  <c r="N20"/>
  <c r="K20"/>
  <c r="H20"/>
  <c r="E20"/>
  <c r="X19"/>
  <c r="U19"/>
  <c r="Q19"/>
  <c r="N19"/>
  <c r="K19"/>
  <c r="H19"/>
  <c r="E19"/>
  <c r="X18"/>
  <c r="U18"/>
  <c r="Q18"/>
  <c r="N18"/>
  <c r="K18"/>
  <c r="H18"/>
  <c r="E18"/>
  <c r="X17"/>
  <c r="U17"/>
  <c r="Q17"/>
  <c r="N17"/>
  <c r="K17"/>
  <c r="H17"/>
  <c r="E17"/>
  <c r="X16"/>
  <c r="U16"/>
  <c r="Q16"/>
  <c r="N16"/>
  <c r="K16"/>
  <c r="H16"/>
  <c r="E16"/>
  <c r="X15"/>
  <c r="U15"/>
  <c r="Q15"/>
  <c r="N15"/>
  <c r="K15"/>
  <c r="H15"/>
  <c r="E15"/>
  <c r="X14"/>
  <c r="U14"/>
  <c r="Q14"/>
  <c r="N14"/>
  <c r="K14"/>
  <c r="H14"/>
  <c r="E14"/>
  <c r="X13"/>
  <c r="U13"/>
  <c r="Q13"/>
  <c r="N13"/>
  <c r="K13"/>
  <c r="H13"/>
  <c r="E13"/>
  <c r="X12"/>
  <c r="U12"/>
  <c r="Q12"/>
  <c r="N12"/>
  <c r="K12"/>
  <c r="H12"/>
  <c r="E12"/>
  <c r="X11"/>
  <c r="U11"/>
  <c r="Q11"/>
  <c r="N11"/>
  <c r="K11"/>
  <c r="H11"/>
  <c r="E11"/>
  <c r="X10"/>
  <c r="U10"/>
  <c r="Q10"/>
  <c r="N10"/>
  <c r="K10"/>
  <c r="H10"/>
  <c r="E10"/>
  <c r="X9"/>
  <c r="U9"/>
  <c r="Q9"/>
  <c r="N9"/>
  <c r="K9"/>
  <c r="H9"/>
  <c r="E9"/>
  <c r="W8"/>
  <c r="V8"/>
  <c r="X8" s="1"/>
  <c r="T8"/>
  <c r="S8"/>
  <c r="U8" s="1"/>
  <c r="R8"/>
  <c r="P8"/>
  <c r="O8"/>
  <c r="Q8" s="1"/>
  <c r="M8"/>
  <c r="L8"/>
  <c r="N8" s="1"/>
  <c r="J8"/>
  <c r="I8"/>
  <c r="K8" s="1"/>
  <c r="G8"/>
  <c r="F8"/>
  <c r="D8"/>
  <c r="C8"/>
  <c r="E8" s="1"/>
  <c r="B8"/>
  <c r="C18" i="5"/>
  <c r="B18"/>
  <c r="C17"/>
  <c r="B17"/>
  <c r="C16"/>
  <c r="C11"/>
  <c r="E11" s="1"/>
  <c r="B11"/>
  <c r="C10"/>
  <c r="E10" s="1"/>
  <c r="B10"/>
  <c r="C9"/>
  <c r="B9"/>
  <c r="C8"/>
  <c r="E8" s="1"/>
  <c r="B8"/>
  <c r="C7"/>
  <c r="E7" s="1"/>
  <c r="B7"/>
  <c r="C6"/>
  <c r="X27" i="4"/>
  <c r="U27"/>
  <c r="Q27"/>
  <c r="N27"/>
  <c r="K27"/>
  <c r="H27"/>
  <c r="E27"/>
  <c r="X26"/>
  <c r="U26"/>
  <c r="Q26"/>
  <c r="N26"/>
  <c r="K26"/>
  <c r="H26"/>
  <c r="E26"/>
  <c r="X25"/>
  <c r="U25"/>
  <c r="Q25"/>
  <c r="N25"/>
  <c r="K25"/>
  <c r="H25"/>
  <c r="E25"/>
  <c r="X24"/>
  <c r="U24"/>
  <c r="Q24"/>
  <c r="N24"/>
  <c r="K24"/>
  <c r="H24"/>
  <c r="E24"/>
  <c r="X23"/>
  <c r="U23"/>
  <c r="Q23"/>
  <c r="N23"/>
  <c r="K23"/>
  <c r="H23"/>
  <c r="E23"/>
  <c r="X22"/>
  <c r="U22"/>
  <c r="Q22"/>
  <c r="N22"/>
  <c r="K22"/>
  <c r="H22"/>
  <c r="E22"/>
  <c r="X21"/>
  <c r="U21"/>
  <c r="Q21"/>
  <c r="N21"/>
  <c r="K21"/>
  <c r="H21"/>
  <c r="E21"/>
  <c r="X20"/>
  <c r="U20"/>
  <c r="Q20"/>
  <c r="N20"/>
  <c r="K20"/>
  <c r="H20"/>
  <c r="E20"/>
  <c r="X19"/>
  <c r="U19"/>
  <c r="Q19"/>
  <c r="N19"/>
  <c r="K19"/>
  <c r="H19"/>
  <c r="E19"/>
  <c r="X18"/>
  <c r="U18"/>
  <c r="Q18"/>
  <c r="N18"/>
  <c r="K18"/>
  <c r="H18"/>
  <c r="E18"/>
  <c r="X17"/>
  <c r="U17"/>
  <c r="Q17"/>
  <c r="N17"/>
  <c r="K17"/>
  <c r="H17"/>
  <c r="E17"/>
  <c r="X16"/>
  <c r="U16"/>
  <c r="Q16"/>
  <c r="N16"/>
  <c r="K16"/>
  <c r="H16"/>
  <c r="E16"/>
  <c r="X15"/>
  <c r="U15"/>
  <c r="Q15"/>
  <c r="N15"/>
  <c r="K15"/>
  <c r="H15"/>
  <c r="E15"/>
  <c r="X14"/>
  <c r="U14"/>
  <c r="Q14"/>
  <c r="N14"/>
  <c r="K14"/>
  <c r="H14"/>
  <c r="E14"/>
  <c r="X13"/>
  <c r="U13"/>
  <c r="Q13"/>
  <c r="N13"/>
  <c r="K13"/>
  <c r="H13"/>
  <c r="E13"/>
  <c r="X12"/>
  <c r="U12"/>
  <c r="Q12"/>
  <c r="N12"/>
  <c r="K12"/>
  <c r="H12"/>
  <c r="E12"/>
  <c r="X11"/>
  <c r="U11"/>
  <c r="Q11"/>
  <c r="N11"/>
  <c r="K11"/>
  <c r="H11"/>
  <c r="E11"/>
  <c r="X10"/>
  <c r="U10"/>
  <c r="Q10"/>
  <c r="N10"/>
  <c r="K10"/>
  <c r="H10"/>
  <c r="E10"/>
  <c r="X9"/>
  <c r="U9"/>
  <c r="Q9"/>
  <c r="N9"/>
  <c r="K9"/>
  <c r="H9"/>
  <c r="E9"/>
  <c r="X8"/>
  <c r="U8"/>
  <c r="Q8"/>
  <c r="N8"/>
  <c r="K8"/>
  <c r="H8"/>
  <c r="E8"/>
  <c r="W7"/>
  <c r="V7"/>
  <c r="X7" s="1"/>
  <c r="T7"/>
  <c r="S7"/>
  <c r="U7" s="1"/>
  <c r="R7"/>
  <c r="P7"/>
  <c r="O7"/>
  <c r="Q7" s="1"/>
  <c r="M7"/>
  <c r="L7"/>
  <c r="N7" s="1"/>
  <c r="J7"/>
  <c r="I7"/>
  <c r="G7"/>
  <c r="F7"/>
  <c r="H7" s="1"/>
  <c r="D7"/>
  <c r="C7"/>
  <c r="B7"/>
  <c r="C17" i="3"/>
  <c r="B17"/>
  <c r="D17" s="1"/>
  <c r="C16"/>
  <c r="B16"/>
  <c r="D16" s="1"/>
  <c r="C15"/>
  <c r="C10"/>
  <c r="D10" s="1"/>
  <c r="B10"/>
  <c r="C9"/>
  <c r="B9"/>
  <c r="C8"/>
  <c r="D8" s="1"/>
  <c r="B8"/>
  <c r="C7"/>
  <c r="D7" s="1"/>
  <c r="B7"/>
  <c r="C6"/>
  <c r="D6" s="1"/>
  <c r="B6"/>
  <c r="C5"/>
  <c r="X27" i="2"/>
  <c r="U27"/>
  <c r="Q27"/>
  <c r="N27"/>
  <c r="K27"/>
  <c r="H27"/>
  <c r="E27"/>
  <c r="X26"/>
  <c r="U26"/>
  <c r="Q26"/>
  <c r="N26"/>
  <c r="K26"/>
  <c r="H26"/>
  <c r="E26"/>
  <c r="X25"/>
  <c r="U25"/>
  <c r="Q25"/>
  <c r="N25"/>
  <c r="K25"/>
  <c r="H25"/>
  <c r="E25"/>
  <c r="X24"/>
  <c r="U24"/>
  <c r="Q24"/>
  <c r="N24"/>
  <c r="K24"/>
  <c r="H24"/>
  <c r="E24"/>
  <c r="X23"/>
  <c r="U23"/>
  <c r="Q23"/>
  <c r="N23"/>
  <c r="K23"/>
  <c r="H23"/>
  <c r="E23"/>
  <c r="X22"/>
  <c r="U22"/>
  <c r="Q22"/>
  <c r="N22"/>
  <c r="K22"/>
  <c r="H22"/>
  <c r="E22"/>
  <c r="X21"/>
  <c r="U21"/>
  <c r="Q21"/>
  <c r="N21"/>
  <c r="K21"/>
  <c r="H21"/>
  <c r="E21"/>
  <c r="X20"/>
  <c r="U20"/>
  <c r="Q20"/>
  <c r="N20"/>
  <c r="K20"/>
  <c r="H20"/>
  <c r="E20"/>
  <c r="X19"/>
  <c r="U19"/>
  <c r="Q19"/>
  <c r="N19"/>
  <c r="K19"/>
  <c r="H19"/>
  <c r="E19"/>
  <c r="X18"/>
  <c r="U18"/>
  <c r="Q18"/>
  <c r="N18"/>
  <c r="K18"/>
  <c r="H18"/>
  <c r="E18"/>
  <c r="X17"/>
  <c r="U17"/>
  <c r="Q17"/>
  <c r="N17"/>
  <c r="K17"/>
  <c r="H17"/>
  <c r="E17"/>
  <c r="X16"/>
  <c r="U16"/>
  <c r="Q16"/>
  <c r="N16"/>
  <c r="K16"/>
  <c r="H16"/>
  <c r="E16"/>
  <c r="X15"/>
  <c r="U15"/>
  <c r="Q15"/>
  <c r="N15"/>
  <c r="K15"/>
  <c r="H15"/>
  <c r="E15"/>
  <c r="X14"/>
  <c r="U14"/>
  <c r="Q14"/>
  <c r="N14"/>
  <c r="K14"/>
  <c r="H14"/>
  <c r="E14"/>
  <c r="X13"/>
  <c r="U13"/>
  <c r="Q13"/>
  <c r="N13"/>
  <c r="K13"/>
  <c r="H13"/>
  <c r="E13"/>
  <c r="X12"/>
  <c r="U12"/>
  <c r="Q12"/>
  <c r="N12"/>
  <c r="K12"/>
  <c r="H12"/>
  <c r="E12"/>
  <c r="X11"/>
  <c r="U11"/>
  <c r="Q11"/>
  <c r="N11"/>
  <c r="K11"/>
  <c r="H11"/>
  <c r="E11"/>
  <c r="X10"/>
  <c r="U10"/>
  <c r="Q10"/>
  <c r="N10"/>
  <c r="K10"/>
  <c r="H10"/>
  <c r="E10"/>
  <c r="X9"/>
  <c r="U9"/>
  <c r="Q9"/>
  <c r="N9"/>
  <c r="K9"/>
  <c r="H9"/>
  <c r="E9"/>
  <c r="X8"/>
  <c r="U8"/>
  <c r="Q8"/>
  <c r="N8"/>
  <c r="K8"/>
  <c r="H8"/>
  <c r="E8"/>
  <c r="W7"/>
  <c r="V7"/>
  <c r="X7" s="1"/>
  <c r="T7"/>
  <c r="S7"/>
  <c r="U7" s="1"/>
  <c r="R7"/>
  <c r="P7"/>
  <c r="O7"/>
  <c r="M7"/>
  <c r="L7"/>
  <c r="N7" s="1"/>
  <c r="J7"/>
  <c r="I7"/>
  <c r="G7"/>
  <c r="F7"/>
  <c r="H7" s="1"/>
  <c r="D7"/>
  <c r="E7" s="1"/>
  <c r="C7"/>
  <c r="B7"/>
  <c r="C18" i="1"/>
  <c r="B18"/>
  <c r="C17"/>
  <c r="B17"/>
  <c r="C16"/>
  <c r="C11"/>
  <c r="E11" s="1"/>
  <c r="B11"/>
  <c r="C10"/>
  <c r="B10"/>
  <c r="C9"/>
  <c r="E9" s="1"/>
  <c r="B9"/>
  <c r="C8"/>
  <c r="E8" s="1"/>
  <c r="B8"/>
  <c r="C7"/>
  <c r="E7" s="1"/>
  <c r="B7"/>
  <c r="C6"/>
  <c r="H13" i="14" l="1"/>
  <c r="Q8" i="16"/>
  <c r="B13" i="14"/>
  <c r="D13" s="1"/>
  <c r="B20" i="11"/>
  <c r="B9"/>
  <c r="E12" i="9"/>
  <c r="N8" i="10"/>
  <c r="E10" i="9"/>
  <c r="D18" i="7"/>
  <c r="X8" i="8"/>
  <c r="E11" i="7"/>
  <c r="E8"/>
  <c r="E9" i="5"/>
  <c r="H8" i="6"/>
  <c r="D9" i="3"/>
  <c r="K7" i="4"/>
  <c r="E7"/>
  <c r="Q7" i="2"/>
  <c r="E10" i="1"/>
  <c r="K7" i="2"/>
  <c r="B11" i="11"/>
  <c r="B12"/>
  <c r="D7" i="1"/>
  <c r="D8"/>
  <c r="D9"/>
  <c r="D10"/>
  <c r="D11"/>
  <c r="E17"/>
  <c r="D18"/>
  <c r="E16" i="3"/>
  <c r="E17"/>
  <c r="D17" i="5"/>
  <c r="D18"/>
  <c r="D7" i="7"/>
  <c r="D8"/>
  <c r="D9"/>
  <c r="D10"/>
  <c r="D11"/>
  <c r="E17"/>
  <c r="E18"/>
  <c r="D8" i="9"/>
  <c r="D9"/>
  <c r="D10"/>
  <c r="D11"/>
  <c r="D18"/>
  <c r="D19"/>
  <c r="B10" i="11"/>
  <c r="B18"/>
  <c r="E9" i="14"/>
  <c r="I9"/>
  <c r="E10"/>
  <c r="I10"/>
  <c r="E11"/>
  <c r="I11"/>
  <c r="E12"/>
  <c r="I12"/>
  <c r="E13"/>
  <c r="I13"/>
  <c r="E19"/>
  <c r="I19"/>
  <c r="E20"/>
  <c r="I20"/>
  <c r="E8" i="9"/>
  <c r="D17" i="1"/>
  <c r="E6" i="3"/>
  <c r="E7"/>
  <c r="E8"/>
  <c r="E9"/>
  <c r="E10"/>
  <c r="D7" i="5"/>
  <c r="D8"/>
  <c r="D9"/>
  <c r="D10"/>
  <c r="D11"/>
  <c r="E17"/>
  <c r="E18"/>
  <c r="D12" i="9"/>
  <c r="E18"/>
  <c r="E19"/>
</calcChain>
</file>

<file path=xl/sharedStrings.xml><?xml version="1.0" encoding="utf-8"?>
<sst xmlns="http://schemas.openxmlformats.org/spreadsheetml/2006/main" count="683" uniqueCount="128">
  <si>
    <r>
      <rPr>
        <b/>
        <sz val="19"/>
        <rFont val="Times New Roman"/>
        <family val="1"/>
        <charset val="204"/>
      </rPr>
      <t>Надання послуг Херсонською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(відповідно до статті 14 ЗУ "Про зайнятість населення")</t>
    </r>
  </si>
  <si>
    <t>Показник</t>
  </si>
  <si>
    <t>зміна значення</t>
  </si>
  <si>
    <t>%</t>
  </si>
  <si>
    <t xml:space="preserve"> + (-)                              осіб</t>
  </si>
  <si>
    <t>А</t>
  </si>
  <si>
    <t>Отримували послуги,   осіб</t>
  </si>
  <si>
    <t>х</t>
  </si>
  <si>
    <t xml:space="preserve">   з них, мали статус безробітного,   осіб</t>
  </si>
  <si>
    <t>Всього отримали роботу,    осіб</t>
  </si>
  <si>
    <t>Проходили професійне навчання,   осіб</t>
  </si>
  <si>
    <t>Брали участь у громадських та інших роботах тимчасового характеру,    осіб</t>
  </si>
  <si>
    <t>Кількість безробітних, охоплених профорієнтаційними послугами,   осіб</t>
  </si>
  <si>
    <t>Станом на:</t>
  </si>
  <si>
    <t xml:space="preserve"> + (-)                         осіб</t>
  </si>
  <si>
    <t>Всього отримали послуги,   осіб *</t>
  </si>
  <si>
    <t xml:space="preserve">     з них, мали статус безробітного,   осіб</t>
  </si>
  <si>
    <t>Отримували допомогу по безробіттю,   осіб</t>
  </si>
  <si>
    <t xml:space="preserve"> 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</si>
  <si>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</si>
  <si>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Продовження таблиці</t>
  </si>
  <si>
    <t>особи</t>
  </si>
  <si>
    <t>Отримували послуги*</t>
  </si>
  <si>
    <t>Мали статус безробітного</t>
  </si>
  <si>
    <t xml:space="preserve">Всього отримали роботу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</si>
  <si>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</si>
  <si>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</si>
  <si>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</si>
  <si>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періоду*</t>
  </si>
  <si>
    <t>Мали статус безробітного                         на кінець періоду</t>
  </si>
  <si>
    <t>з них, отримують допомогу по безробіттю</t>
  </si>
  <si>
    <t>2022 р.</t>
  </si>
  <si>
    <t>2021 р.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</si>
  <si>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</si>
  <si>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</si>
  <si>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</si>
  <si>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</si>
  <si>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</si>
  <si>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</si>
  <si>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</si>
  <si>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</si>
  <si>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</si>
  <si>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</si>
  <si>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</si>
  <si>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</si>
  <si>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</si>
  <si>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</si>
  <si>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</si>
  <si>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</si>
  <si>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</si>
  <si>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</si>
  <si>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</si>
  <si>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</si>
  <si>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</si>
  <si>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</t>
  </si>
  <si>
    <r>
      <rPr>
        <b/>
        <sz val="19"/>
        <rFont val="Times New Roman"/>
        <family val="1"/>
        <charset val="204"/>
      </rPr>
      <t xml:space="preserve">Надання послуг Херсонською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</si>
  <si>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Отримували послуги, осіб*</t>
  </si>
  <si>
    <t xml:space="preserve"> Х</t>
  </si>
  <si>
    <t xml:space="preserve"> - </t>
  </si>
  <si>
    <t>Мали статус безробітного,   осіб</t>
  </si>
  <si>
    <t>Всього отримали роботу,   осіб</t>
  </si>
  <si>
    <t>Брали участь у громадських та інших роботах тимчасового характеру,   осіб</t>
  </si>
  <si>
    <t>Отримували послуги,   осіб*</t>
  </si>
  <si>
    <t xml:space="preserve">Всього отримали роботу </t>
  </si>
  <si>
    <t>з них, отримують                                                                     допомогу по безробіттю</t>
  </si>
  <si>
    <r>
      <rPr>
        <b/>
        <sz val="19"/>
        <rFont val="Times New Roman"/>
        <family val="1"/>
        <charset val="204"/>
      </rPr>
      <t>Надання послуг Херсонською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</si>
  <si>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Х</t>
  </si>
  <si>
    <t>-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</si>
  <si>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</si>
  <si>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</si>
  <si>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Всього отримали роботу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</si>
  <si>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</si>
  <si>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</si>
  <si>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періоду*</t>
  </si>
  <si>
    <t>Мають статус безробітного на кінець періоду</t>
  </si>
  <si>
    <r>
      <rPr>
        <b/>
        <sz val="19"/>
        <rFont val="Times New Roman"/>
        <family val="1"/>
        <charset val="204"/>
      </rPr>
      <t xml:space="preserve">Надання послуг Херсонською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</si>
  <si>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</si>
  <si>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>Отримували послуги,   осіб *</t>
  </si>
  <si>
    <t xml:space="preserve">Надання послуг Херсонською обласною службою зайнятості </t>
  </si>
  <si>
    <r>
      <rPr>
        <b/>
        <sz val="19"/>
        <rFont val="Times New Roman"/>
        <family val="1"/>
        <charset val="204"/>
      </rP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</si>
  <si>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 xml:space="preserve">Мали статус безробітного </t>
  </si>
  <si>
    <t>Всього отримують послуги на кінець періоду *</t>
  </si>
  <si>
    <t>Надання послуг Херсонською обласною службою зайнятості громадянам</t>
  </si>
  <si>
    <r>
      <rPr>
        <b/>
        <sz val="19"/>
        <rFont val="Times New Roman"/>
        <family val="1"/>
        <charset val="204"/>
      </rP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</si>
  <si>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 xml:space="preserve">  осіб</t>
  </si>
  <si>
    <t>Усього</t>
  </si>
  <si>
    <t>з них:</t>
  </si>
  <si>
    <t>жінки</t>
  </si>
  <si>
    <t>чоловіки</t>
  </si>
  <si>
    <t>(осіб)</t>
  </si>
  <si>
    <t>Всього отримували послуги</t>
  </si>
  <si>
    <t>з них, мали статус безробітного                                     протягом періоду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</si>
  <si>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</si>
  <si>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</si>
  <si>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</si>
  <si>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Всього отримують послуги на кінець періоду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</si>
  <si>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</si>
  <si>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</si>
  <si>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(за місцем проживання)</t>
  </si>
  <si>
    <t xml:space="preserve">Мешканці міської місцевості </t>
  </si>
  <si>
    <t xml:space="preserve">Мешканці сільської місцевості </t>
  </si>
  <si>
    <t xml:space="preserve"> + (-)                            тис. осіб</t>
  </si>
  <si>
    <t>Отримували послуги*,   осіб</t>
  </si>
  <si>
    <t xml:space="preserve"> + (-)                       тис. осіб</t>
  </si>
  <si>
    <t>Отримували послуги *,   осіб</t>
  </si>
  <si>
    <t>Надання послуг Херсонською обласною службою зайнятості</t>
  </si>
  <si>
    <t>Всього отримували послуги*</t>
  </si>
  <si>
    <t>Мали статус безробітного у звітному періоді</t>
  </si>
  <si>
    <t>Інформація про надання послуг Херсонською обласною службою зайнятості</t>
  </si>
  <si>
    <t>січень-серпень                         2021 р.</t>
  </si>
  <si>
    <t>січень-серпень                         2022 р.</t>
  </si>
  <si>
    <t>1 вересня                  2021 р.</t>
  </si>
  <si>
    <t>1 вересня                  2022 р.</t>
  </si>
  <si>
    <r>
      <t xml:space="preserve">    Надання послуг Херсонською обласною службою зайнятості особам</t>
    </r>
    <r>
      <rPr>
        <b/>
        <u/>
        <sz val="16"/>
        <rFont val="Times New Roman Cyr"/>
        <charset val="204"/>
      </rPr>
      <t>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січні-серпні 2021-2022 рр.  </t>
    </r>
    <r>
      <rPr>
        <i/>
        <sz val="16"/>
        <rFont val="Times New Roman Cyr"/>
        <charset val="204"/>
      </rPr>
      <t xml:space="preserve">(відповідно до статті 14  ЗУ "Про зайнятість населення")  </t>
    </r>
  </si>
  <si>
    <r>
      <t xml:space="preserve">    Надання послуг Херсонською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січні-серпні 2021-2022 рр.</t>
    </r>
  </si>
  <si>
    <r>
      <t>Надання послуг Херсонською обласною службою зайнятості особам з числа</t>
    </r>
    <r>
      <rPr>
        <b/>
        <u/>
        <sz val="14"/>
        <rFont val="Times New Roman"/>
        <family val="1"/>
        <charset val="204"/>
      </rPr>
      <t xml:space="preserve"> військовослужбовців, які брали участь в антитерористичній операції  (операції об'єднаних сил) </t>
    </r>
    <r>
      <rPr>
        <b/>
        <sz val="14"/>
        <rFont val="Times New Roman"/>
        <family val="1"/>
        <charset val="204"/>
      </rPr>
      <t xml:space="preserve"> у січні-серпні 2021-2022 рр.</t>
    </r>
  </si>
  <si>
    <r>
      <t xml:space="preserve">    Надання послуг Херсонською обласною службою зайнятості </t>
    </r>
    <r>
      <rPr>
        <b/>
        <u/>
        <sz val="14"/>
        <rFont val="Times New Roman Cyr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>, що отримали довідку  про взяття на облік у січні-серпні 2021-2022 рр.</t>
    </r>
    <r>
      <rPr>
        <b/>
        <i/>
        <sz val="14"/>
        <rFont val="Times New Roman Cyr"/>
        <charset val="204"/>
      </rPr>
      <t xml:space="preserve"> (відповідно до постанови КМУ від 01.10.2014  № 509) </t>
    </r>
  </si>
  <si>
    <r>
      <t>Інформація щодо надання послуг Херсонською обласною службою зайнятості</t>
    </r>
    <r>
      <rPr>
        <b/>
        <u/>
        <sz val="14"/>
        <rFont val="Times New Roman"/>
        <family val="1"/>
        <charset val="204"/>
      </rPr>
      <t xml:space="preserve"> молоді у віці до 35 років </t>
    </r>
    <r>
      <rPr>
        <b/>
        <sz val="14"/>
        <rFont val="Times New Roman"/>
        <family val="1"/>
        <charset val="204"/>
      </rPr>
      <t>у січні-серпні 2021-2022 рр.</t>
    </r>
  </si>
  <si>
    <t>у січні-серпні 2022 року</t>
  </si>
  <si>
    <t>Станом на 01.09.2022:</t>
  </si>
  <si>
    <t>Надання послуг Херсонською обласною службою зайнятості жінкам                                                                                                                                                                     у січні-серпні 2022 року</t>
  </si>
  <si>
    <t>Надання послуг Херсонською обласною службою зайнятості чоловікам                                                                                                                                                                         у січні-серпні 2022 року</t>
  </si>
  <si>
    <t xml:space="preserve"> січень-серпень 2021 р.</t>
  </si>
  <si>
    <t xml:space="preserve"> січень-серпень 2022 р.</t>
  </si>
  <si>
    <t>1 вересня             2021 р.</t>
  </si>
  <si>
    <t>1 вересня             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</si>
  <si>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січні-серпні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</si>
  <si>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січні-серпні 2021 - 2022 рр.</t>
    </r>
  </si>
</sst>
</file>

<file path=xl/styles.xml><?xml version="1.0" encoding="utf-8"?>
<styleSheet xmlns="http://schemas.openxmlformats.org/spreadsheetml/2006/main">
  <numFmts count="5">
    <numFmt numFmtId="164" formatCode="_-* #,##0_р_._-;\-* #,##0_р_._-;_-* \-_р_._-;_-@_-"/>
    <numFmt numFmtId="165" formatCode="_-* #,##0.00_р_._-;\-* #,##0.00_р_._-;_-* \-??_р_._-;_-@_-"/>
    <numFmt numFmtId="166" formatCode="_-* #,##0.00\ _₴_-;\-* #,##0.00\ _₴_-;_-* \-??\ _₴_-;_-@_-"/>
    <numFmt numFmtId="167" formatCode="#,##0.0"/>
    <numFmt numFmtId="168" formatCode="0.0"/>
  </numFmts>
  <fonts count="89">
    <font>
      <sz val="11"/>
      <color rgb="FF000000"/>
      <name val="Calibri"/>
      <family val="2"/>
      <charset val="204"/>
    </font>
    <font>
      <sz val="10"/>
      <name val="Arial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1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color rgb="FFFF000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u/>
      <sz val="16"/>
      <name val="Times New Roman Cyr"/>
      <charset val="204"/>
    </font>
    <font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b/>
      <i/>
      <sz val="12"/>
      <name val="Times New Roman Cyr"/>
      <charset val="204"/>
    </font>
    <font>
      <sz val="8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charset val="204"/>
    </font>
    <font>
      <b/>
      <i/>
      <sz val="14"/>
      <name val="Times New Roman Cyr"/>
      <charset val="204"/>
    </font>
    <font>
      <i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9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22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9999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6">
    <xf numFmtId="0" fontId="0" fillId="0" borderId="0"/>
    <xf numFmtId="0" fontId="1" fillId="0" borderId="0"/>
    <xf numFmtId="0" fontId="88" fillId="2" borderId="0" applyBorder="0" applyProtection="0"/>
    <xf numFmtId="0" fontId="88" fillId="2" borderId="0" applyBorder="0" applyProtection="0"/>
    <xf numFmtId="0" fontId="88" fillId="2" borderId="0" applyBorder="0" applyProtection="0"/>
    <xf numFmtId="0" fontId="88" fillId="3" borderId="0" applyBorder="0" applyProtection="0"/>
    <xf numFmtId="0" fontId="88" fillId="3" borderId="0" applyBorder="0" applyProtection="0"/>
    <xf numFmtId="0" fontId="88" fillId="3" borderId="0" applyBorder="0" applyProtection="0"/>
    <xf numFmtId="0" fontId="88" fillId="4" borderId="0" applyBorder="0" applyProtection="0"/>
    <xf numFmtId="0" fontId="88" fillId="4" borderId="0" applyBorder="0" applyProtection="0"/>
    <xf numFmtId="0" fontId="88" fillId="4" borderId="0" applyBorder="0" applyProtection="0"/>
    <xf numFmtId="0" fontId="88" fillId="5" borderId="0" applyBorder="0" applyProtection="0"/>
    <xf numFmtId="0" fontId="88" fillId="5" borderId="0" applyBorder="0" applyProtection="0"/>
    <xf numFmtId="0" fontId="88" fillId="5" borderId="0" applyBorder="0" applyProtection="0"/>
    <xf numFmtId="0" fontId="88" fillId="6" borderId="0" applyBorder="0" applyProtection="0"/>
    <xf numFmtId="0" fontId="88" fillId="6" borderId="0" applyBorder="0" applyProtection="0"/>
    <xf numFmtId="0" fontId="88" fillId="6" borderId="0" applyBorder="0" applyProtection="0"/>
    <xf numFmtId="0" fontId="88" fillId="7" borderId="0" applyBorder="0" applyProtection="0"/>
    <xf numFmtId="0" fontId="88" fillId="7" borderId="0" applyBorder="0" applyProtection="0"/>
    <xf numFmtId="0" fontId="88" fillId="7" borderId="0" applyBorder="0" applyProtection="0"/>
    <xf numFmtId="0" fontId="88" fillId="6" borderId="0" applyBorder="0" applyProtection="0"/>
    <xf numFmtId="0" fontId="88" fillId="8" borderId="0" applyBorder="0" applyProtection="0"/>
    <xf numFmtId="0" fontId="88" fillId="7" borderId="0" applyBorder="0" applyProtection="0"/>
    <xf numFmtId="0" fontId="88" fillId="9" borderId="0" applyBorder="0" applyProtection="0"/>
    <xf numFmtId="0" fontId="88" fillId="2" borderId="0" applyBorder="0" applyProtection="0"/>
    <xf numFmtId="0" fontId="88" fillId="3" borderId="0" applyBorder="0" applyProtection="0"/>
    <xf numFmtId="0" fontId="88" fillId="6" borderId="0" applyBorder="0" applyProtection="0"/>
    <xf numFmtId="0" fontId="88" fillId="8" borderId="0" applyBorder="0" applyProtection="0"/>
    <xf numFmtId="0" fontId="88" fillId="7" borderId="0" applyBorder="0" applyProtection="0"/>
    <xf numFmtId="0" fontId="88" fillId="9" borderId="0" applyBorder="0" applyProtection="0"/>
    <xf numFmtId="0" fontId="88" fillId="2" borderId="0" applyBorder="0" applyProtection="0"/>
    <xf numFmtId="0" fontId="88" fillId="3" borderId="0" applyBorder="0" applyProtection="0"/>
    <xf numFmtId="0" fontId="88" fillId="10" borderId="0" applyBorder="0" applyProtection="0"/>
    <xf numFmtId="0" fontId="88" fillId="10" borderId="0" applyBorder="0" applyProtection="0"/>
    <xf numFmtId="0" fontId="88" fillId="10" borderId="0" applyBorder="0" applyProtection="0"/>
    <xf numFmtId="0" fontId="88" fillId="3" borderId="0" applyBorder="0" applyProtection="0"/>
    <xf numFmtId="0" fontId="88" fillId="3" borderId="0" applyBorder="0" applyProtection="0"/>
    <xf numFmtId="0" fontId="88" fillId="3" borderId="0" applyBorder="0" applyProtection="0"/>
    <xf numFmtId="0" fontId="88" fillId="11" borderId="0" applyBorder="0" applyProtection="0"/>
    <xf numFmtId="0" fontId="88" fillId="11" borderId="0" applyBorder="0" applyProtection="0"/>
    <xf numFmtId="0" fontId="88" fillId="11" borderId="0" applyBorder="0" applyProtection="0"/>
    <xf numFmtId="0" fontId="88" fillId="12" borderId="0" applyBorder="0" applyProtection="0"/>
    <xf numFmtId="0" fontId="88" fillId="12" borderId="0" applyBorder="0" applyProtection="0"/>
    <xf numFmtId="0" fontId="88" fillId="12" borderId="0" applyBorder="0" applyProtection="0"/>
    <xf numFmtId="0" fontId="88" fillId="10" borderId="0" applyBorder="0" applyProtection="0"/>
    <xf numFmtId="0" fontId="88" fillId="10" borderId="0" applyBorder="0" applyProtection="0"/>
    <xf numFmtId="0" fontId="88" fillId="10" borderId="0" applyBorder="0" applyProtection="0"/>
    <xf numFmtId="0" fontId="88" fillId="12" borderId="0" applyBorder="0" applyProtection="0"/>
    <xf numFmtId="0" fontId="88" fillId="12" borderId="0" applyBorder="0" applyProtection="0"/>
    <xf numFmtId="0" fontId="88" fillId="12" borderId="0" applyBorder="0" applyProtection="0"/>
    <xf numFmtId="0" fontId="88" fillId="10" borderId="0" applyBorder="0" applyProtection="0"/>
    <xf numFmtId="0" fontId="88" fillId="13" borderId="0" applyBorder="0" applyProtection="0"/>
    <xf numFmtId="0" fontId="88" fillId="14" borderId="0" applyBorder="0" applyProtection="0"/>
    <xf numFmtId="0" fontId="88" fillId="9" borderId="0" applyBorder="0" applyProtection="0"/>
    <xf numFmtId="0" fontId="88" fillId="10" borderId="0" applyBorder="0" applyProtection="0"/>
    <xf numFmtId="0" fontId="88" fillId="15" borderId="0" applyBorder="0" applyProtection="0"/>
    <xf numFmtId="0" fontId="88" fillId="10" borderId="0" applyBorder="0" applyProtection="0"/>
    <xf numFmtId="0" fontId="88" fillId="13" borderId="0" applyBorder="0" applyProtection="0"/>
    <xf numFmtId="0" fontId="88" fillId="14" borderId="0" applyBorder="0" applyProtection="0"/>
    <xf numFmtId="0" fontId="88" fillId="9" borderId="0" applyBorder="0" applyProtection="0"/>
    <xf numFmtId="0" fontId="88" fillId="10" borderId="0" applyBorder="0" applyProtection="0"/>
    <xf numFmtId="0" fontId="88" fillId="15" borderId="0" applyBorder="0" applyProtection="0"/>
    <xf numFmtId="0" fontId="2" fillId="10" borderId="0" applyBorder="0" applyProtection="0"/>
    <xf numFmtId="0" fontId="2" fillId="3" borderId="0" applyBorder="0" applyProtection="0"/>
    <xf numFmtId="0" fontId="2" fillId="11" borderId="0" applyBorder="0" applyProtection="0"/>
    <xf numFmtId="0" fontId="2" fillId="12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2" fillId="16" borderId="0" applyBorder="0" applyProtection="0"/>
    <xf numFmtId="0" fontId="2" fillId="20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2" fillId="16" borderId="0" applyBorder="0" applyProtection="0"/>
    <xf numFmtId="0" fontId="2" fillId="20" borderId="0" applyBorder="0" applyProtection="0"/>
    <xf numFmtId="0" fontId="2" fillId="16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15" borderId="0" applyBorder="0" applyProtection="0"/>
    <xf numFmtId="0" fontId="2" fillId="23" borderId="0" applyBorder="0" applyProtection="0"/>
    <xf numFmtId="0" fontId="2" fillId="17" borderId="0" applyBorder="0" applyProtection="0"/>
    <xf numFmtId="0" fontId="3" fillId="8" borderId="0" applyBorder="0" applyProtection="0"/>
    <xf numFmtId="0" fontId="4" fillId="11" borderId="1" applyProtection="0"/>
    <xf numFmtId="0" fontId="5" fillId="22" borderId="2" applyProtection="0"/>
    <xf numFmtId="0" fontId="6" fillId="0" borderId="0" applyBorder="0" applyProtection="0"/>
    <xf numFmtId="0" fontId="7" fillId="7" borderId="0" applyBorder="0" applyProtection="0"/>
    <xf numFmtId="0" fontId="8" fillId="0" borderId="3" applyProtection="0"/>
    <xf numFmtId="0" fontId="9" fillId="0" borderId="4" applyProtection="0"/>
    <xf numFmtId="0" fontId="10" fillId="0" borderId="5" applyProtection="0"/>
    <xf numFmtId="0" fontId="10" fillId="0" borderId="0" applyBorder="0" applyProtection="0"/>
    <xf numFmtId="0" fontId="11" fillId="3" borderId="1" applyProtection="0"/>
    <xf numFmtId="0" fontId="12" fillId="0" borderId="6" applyProtection="0"/>
    <xf numFmtId="0" fontId="13" fillId="12" borderId="0" applyBorder="0" applyProtection="0"/>
    <xf numFmtId="0" fontId="88" fillId="5" borderId="7" applyProtection="0"/>
    <xf numFmtId="0" fontId="88" fillId="5" borderId="7" applyProtection="0"/>
    <xf numFmtId="0" fontId="14" fillId="11" borderId="8" applyProtection="0"/>
    <xf numFmtId="0" fontId="15" fillId="0" borderId="0" applyBorder="0" applyProtection="0"/>
    <xf numFmtId="0" fontId="16" fillId="0" borderId="9" applyProtection="0"/>
    <xf numFmtId="0" fontId="17" fillId="0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17" borderId="0" applyBorder="0" applyProtection="0"/>
    <xf numFmtId="0" fontId="2" fillId="19" borderId="0" applyBorder="0" applyProtection="0"/>
    <xf numFmtId="0" fontId="2" fillId="16" borderId="0" applyBorder="0" applyProtection="0"/>
    <xf numFmtId="0" fontId="2" fillId="21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17" borderId="0" applyBorder="0" applyProtection="0"/>
    <xf numFmtId="0" fontId="2" fillId="19" borderId="0" applyBorder="0" applyProtection="0"/>
    <xf numFmtId="0" fontId="2" fillId="16" borderId="0" applyBorder="0" applyProtection="0"/>
    <xf numFmtId="0" fontId="2" fillId="21" borderId="0" applyBorder="0" applyProtection="0"/>
    <xf numFmtId="0" fontId="14" fillId="11" borderId="8" applyProtection="0"/>
    <xf numFmtId="0" fontId="4" fillId="11" borderId="1" applyProtection="0"/>
    <xf numFmtId="0" fontId="18" fillId="0" borderId="10" applyProtection="0"/>
    <xf numFmtId="0" fontId="19" fillId="0" borderId="11" applyProtection="0"/>
    <xf numFmtId="0" fontId="20" fillId="0" borderId="12" applyProtection="0"/>
    <xf numFmtId="0" fontId="20" fillId="0" borderId="0" applyBorder="0" applyProtection="0"/>
    <xf numFmtId="0" fontId="21" fillId="0" borderId="0"/>
    <xf numFmtId="0" fontId="22" fillId="0" borderId="0"/>
    <xf numFmtId="0" fontId="16" fillId="0" borderId="9" applyProtection="0"/>
    <xf numFmtId="0" fontId="13" fillId="12" borderId="0" applyBorder="0" applyProtection="0"/>
    <xf numFmtId="0" fontId="4" fillId="11" borderId="1" applyProtection="0"/>
    <xf numFmtId="0" fontId="21" fillId="0" borderId="0"/>
    <xf numFmtId="0" fontId="88" fillId="0" borderId="0"/>
    <xf numFmtId="0" fontId="88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88" fillId="0" borderId="0"/>
    <xf numFmtId="0" fontId="21" fillId="0" borderId="0"/>
    <xf numFmtId="0" fontId="25" fillId="0" borderId="0"/>
    <xf numFmtId="0" fontId="24" fillId="0" borderId="0"/>
    <xf numFmtId="0" fontId="3" fillId="8" borderId="0" applyBorder="0" applyProtection="0"/>
    <xf numFmtId="0" fontId="3" fillId="8" borderId="0" applyBorder="0" applyProtection="0"/>
    <xf numFmtId="0" fontId="6" fillId="0" borderId="0" applyBorder="0" applyProtection="0"/>
    <xf numFmtId="0" fontId="88" fillId="5" borderId="7" applyProtection="0"/>
    <xf numFmtId="0" fontId="88" fillId="5" borderId="7" applyProtection="0"/>
    <xf numFmtId="0" fontId="16" fillId="0" borderId="9" applyProtection="0"/>
    <xf numFmtId="0" fontId="13" fillId="12" borderId="0" applyBorder="0" applyProtection="0"/>
    <xf numFmtId="0" fontId="1" fillId="0" borderId="0"/>
    <xf numFmtId="0" fontId="6" fillId="0" borderId="0" applyBorder="0" applyProtection="0"/>
    <xf numFmtId="164" fontId="88" fillId="0" borderId="0" applyBorder="0" applyProtection="0"/>
    <xf numFmtId="165" fontId="88" fillId="0" borderId="0" applyBorder="0" applyProtection="0"/>
    <xf numFmtId="166" fontId="88" fillId="0" borderId="0" applyBorder="0" applyProtection="0"/>
  </cellStyleXfs>
  <cellXfs count="305">
    <xf numFmtId="0" fontId="0" fillId="0" borderId="0" xfId="0"/>
    <xf numFmtId="0" fontId="22" fillId="0" borderId="0" xfId="137" applyFont="1"/>
    <xf numFmtId="0" fontId="26" fillId="0" borderId="0" xfId="137" applyFont="1"/>
    <xf numFmtId="0" fontId="22" fillId="0" borderId="0" xfId="141" applyFont="1" applyAlignment="1">
      <alignment vertical="center" wrapText="1"/>
    </xf>
    <xf numFmtId="0" fontId="33" fillId="0" borderId="13" xfId="132" applyFont="1" applyBorder="1" applyAlignment="1">
      <alignment horizontal="center" vertical="center"/>
    </xf>
    <xf numFmtId="0" fontId="33" fillId="0" borderId="13" xfId="132" applyFont="1" applyBorder="1" applyAlignment="1">
      <alignment horizontal="center" vertical="center" wrapText="1"/>
    </xf>
    <xf numFmtId="0" fontId="32" fillId="0" borderId="13" xfId="141" applyFont="1" applyBorder="1" applyAlignment="1">
      <alignment horizontal="center" vertical="center" wrapText="1"/>
    </xf>
    <xf numFmtId="0" fontId="32" fillId="0" borderId="13" xfId="141" applyFont="1" applyBorder="1" applyAlignment="1">
      <alignment horizontal="center" vertical="center" wrapText="1"/>
    </xf>
    <xf numFmtId="0" fontId="34" fillId="0" borderId="0" xfId="141" applyFont="1" applyAlignment="1">
      <alignment vertical="center" wrapText="1"/>
    </xf>
    <xf numFmtId="0" fontId="31" fillId="4" borderId="13" xfId="141" applyFont="1" applyFill="1" applyBorder="1" applyAlignment="1">
      <alignment vertical="center" wrapText="1"/>
    </xf>
    <xf numFmtId="167" fontId="31" fillId="0" borderId="13" xfId="137" applyNumberFormat="1" applyFont="1" applyBorder="1" applyAlignment="1">
      <alignment horizontal="center" vertical="center" wrapText="1"/>
    </xf>
    <xf numFmtId="3" fontId="31" fillId="0" borderId="13" xfId="137" applyNumberFormat="1" applyFont="1" applyBorder="1" applyAlignment="1">
      <alignment horizontal="center" vertical="center" wrapText="1"/>
    </xf>
    <xf numFmtId="167" fontId="35" fillId="4" borderId="13" xfId="137" applyNumberFormat="1" applyFont="1" applyFill="1" applyBorder="1" applyAlignment="1">
      <alignment horizontal="center" vertical="center" wrapText="1"/>
    </xf>
    <xf numFmtId="167" fontId="35" fillId="0" borderId="13" xfId="137" applyNumberFormat="1" applyFont="1" applyBorder="1" applyAlignment="1">
      <alignment horizontal="center" vertical="center" wrapText="1"/>
    </xf>
    <xf numFmtId="167" fontId="34" fillId="0" borderId="0" xfId="141" applyNumberFormat="1" applyFont="1" applyAlignment="1">
      <alignment vertical="center" wrapText="1"/>
    </xf>
    <xf numFmtId="3" fontId="35" fillId="0" borderId="13" xfId="137" applyNumberFormat="1" applyFont="1" applyBorder="1" applyAlignment="1">
      <alignment horizontal="center" vertical="center" wrapText="1"/>
    </xf>
    <xf numFmtId="0" fontId="31" fillId="0" borderId="13" xfId="137" applyFont="1" applyBorder="1" applyAlignment="1">
      <alignment horizontal="left" vertical="center" wrapText="1"/>
    </xf>
    <xf numFmtId="0" fontId="31" fillId="0" borderId="13" xfId="141" applyFont="1" applyBorder="1" applyAlignment="1">
      <alignment vertical="center" wrapText="1"/>
    </xf>
    <xf numFmtId="168" fontId="31" fillId="0" borderId="13" xfId="132" applyNumberFormat="1" applyFont="1" applyBorder="1" applyAlignment="1">
      <alignment horizontal="center" vertical="center" wrapText="1"/>
    </xf>
    <xf numFmtId="1" fontId="31" fillId="0" borderId="13" xfId="132" applyNumberFormat="1" applyFont="1" applyBorder="1" applyAlignment="1">
      <alignment horizontal="center" vertical="center" wrapText="1"/>
    </xf>
    <xf numFmtId="168" fontId="35" fillId="0" borderId="13" xfId="132" applyNumberFormat="1" applyFont="1" applyBorder="1" applyAlignment="1">
      <alignment horizontal="center" vertical="center"/>
    </xf>
    <xf numFmtId="167" fontId="35" fillId="0" borderId="13" xfId="132" applyNumberFormat="1" applyFont="1" applyBorder="1" applyAlignment="1">
      <alignment horizontal="center" vertical="center"/>
    </xf>
    <xf numFmtId="0" fontId="31" fillId="0" borderId="13" xfId="132" applyFont="1" applyBorder="1" applyAlignment="1">
      <alignment vertical="center" wrapText="1"/>
    </xf>
    <xf numFmtId="3" fontId="31" fillId="0" borderId="13" xfId="132" applyNumberFormat="1" applyFont="1" applyBorder="1" applyAlignment="1">
      <alignment horizontal="center" vertical="center" wrapText="1"/>
    </xf>
    <xf numFmtId="3" fontId="35" fillId="0" borderId="13" xfId="132" applyNumberFormat="1" applyFont="1" applyBorder="1" applyAlignment="1">
      <alignment horizontal="center" vertical="center"/>
    </xf>
    <xf numFmtId="0" fontId="37" fillId="0" borderId="0" xfId="142" applyFont="1"/>
    <xf numFmtId="0" fontId="38" fillId="0" borderId="0" xfId="142" applyFont="1" applyBorder="1"/>
    <xf numFmtId="0" fontId="42" fillId="0" borderId="0" xfId="142" applyFont="1" applyBorder="1" applyAlignment="1">
      <alignment vertical="top" wrapText="1"/>
    </xf>
    <xf numFmtId="0" fontId="44" fillId="0" borderId="0" xfId="142" applyFont="1" applyBorder="1"/>
    <xf numFmtId="1" fontId="34" fillId="0" borderId="0" xfId="140" applyNumberFormat="1" applyFont="1" applyAlignment="1" applyProtection="1">
      <alignment horizontal="right" vertical="top"/>
      <protection locked="0"/>
    </xf>
    <xf numFmtId="0" fontId="45" fillId="0" borderId="16" xfId="142" applyFont="1" applyBorder="1" applyAlignment="1">
      <alignment horizontal="center" vertical="top"/>
    </xf>
    <xf numFmtId="0" fontId="43" fillId="0" borderId="16" xfId="142" applyFont="1" applyBorder="1" applyAlignment="1">
      <alignment vertical="top"/>
    </xf>
    <xf numFmtId="0" fontId="45" fillId="0" borderId="0" xfId="142" applyFont="1" applyBorder="1" applyAlignment="1">
      <alignment horizontal="center" vertical="top"/>
    </xf>
    <xf numFmtId="0" fontId="37" fillId="0" borderId="0" xfId="142" applyFont="1" applyAlignment="1">
      <alignment vertical="top"/>
    </xf>
    <xf numFmtId="0" fontId="47" fillId="0" borderId="13" xfId="142" applyFont="1" applyBorder="1" applyAlignment="1">
      <alignment horizontal="center" vertical="center" wrapText="1"/>
    </xf>
    <xf numFmtId="0" fontId="47" fillId="0" borderId="17" xfId="142" applyFont="1" applyBorder="1" applyAlignment="1">
      <alignment horizontal="center" vertical="center" wrapText="1"/>
    </xf>
    <xf numFmtId="0" fontId="48" fillId="0" borderId="0" xfId="142" applyFont="1" applyAlignment="1">
      <alignment horizontal="center" vertical="center" wrapText="1"/>
    </xf>
    <xf numFmtId="0" fontId="48" fillId="0" borderId="0" xfId="142" applyFont="1" applyAlignment="1">
      <alignment vertical="center" wrapText="1"/>
    </xf>
    <xf numFmtId="0" fontId="51" fillId="0" borderId="13" xfId="142" applyFont="1" applyBorder="1" applyAlignment="1">
      <alignment horizontal="center" wrapText="1"/>
    </xf>
    <xf numFmtId="1" fontId="51" fillId="0" borderId="13" xfId="142" applyNumberFormat="1" applyFont="1" applyBorder="1" applyAlignment="1">
      <alignment horizontal="center" wrapText="1"/>
    </xf>
    <xf numFmtId="0" fontId="51" fillId="0" borderId="0" xfId="142" applyFont="1" applyAlignment="1">
      <alignment vertical="center" wrapText="1"/>
    </xf>
    <xf numFmtId="0" fontId="52" fillId="0" borderId="14" xfId="142" applyFont="1" applyBorder="1" applyAlignment="1">
      <alignment horizontal="left" vertical="center"/>
    </xf>
    <xf numFmtId="3" fontId="52" fillId="0" borderId="13" xfId="142" applyNumberFormat="1" applyFont="1" applyBorder="1" applyAlignment="1">
      <alignment horizontal="center" vertical="center"/>
    </xf>
    <xf numFmtId="167" fontId="52" fillId="0" borderId="13" xfId="142" applyNumberFormat="1" applyFont="1" applyBorder="1" applyAlignment="1">
      <alignment horizontal="center" vertical="center"/>
    </xf>
    <xf numFmtId="3" fontId="52" fillId="0" borderId="0" xfId="142" applyNumberFormat="1" applyFont="1" applyAlignment="1">
      <alignment vertical="center"/>
    </xf>
    <xf numFmtId="0" fontId="52" fillId="0" borderId="0" xfId="142" applyFont="1" applyAlignment="1">
      <alignment vertical="center"/>
    </xf>
    <xf numFmtId="0" fontId="53" fillId="0" borderId="0" xfId="142" applyFont="1"/>
    <xf numFmtId="0" fontId="53" fillId="0" borderId="13" xfId="142" applyFont="1" applyBorder="1" applyAlignment="1">
      <alignment horizontal="left" vertical="center"/>
    </xf>
    <xf numFmtId="3" fontId="53" fillId="0" borderId="13" xfId="142" applyNumberFormat="1" applyFont="1" applyBorder="1" applyAlignment="1">
      <alignment horizontal="center" vertical="center"/>
    </xf>
    <xf numFmtId="167" fontId="53" fillId="0" borderId="13" xfId="142" applyNumberFormat="1" applyFont="1" applyBorder="1" applyAlignment="1">
      <alignment horizontal="center" vertical="center"/>
    </xf>
    <xf numFmtId="3" fontId="33" fillId="0" borderId="13" xfId="138" applyNumberFormat="1" applyFont="1" applyBorder="1" applyAlignment="1">
      <alignment horizontal="center" vertical="center"/>
    </xf>
    <xf numFmtId="3" fontId="53" fillId="0" borderId="0" xfId="142" applyNumberFormat="1" applyFont="1"/>
    <xf numFmtId="0" fontId="53" fillId="0" borderId="0" xfId="142" applyFont="1" applyAlignment="1">
      <alignment horizontal="center" vertical="top"/>
    </xf>
    <xf numFmtId="0" fontId="54" fillId="0" borderId="0" xfId="142" applyFont="1"/>
    <xf numFmtId="0" fontId="55" fillId="0" borderId="0" xfId="139" applyFont="1"/>
    <xf numFmtId="0" fontId="56" fillId="0" borderId="0" xfId="142" applyFont="1"/>
    <xf numFmtId="0" fontId="57" fillId="0" borderId="0" xfId="139" applyFont="1"/>
    <xf numFmtId="0" fontId="58" fillId="0" borderId="13" xfId="141" applyFont="1" applyBorder="1" applyAlignment="1">
      <alignment horizontal="center" vertical="center" wrapText="1"/>
    </xf>
    <xf numFmtId="0" fontId="58" fillId="0" borderId="13" xfId="141" applyFont="1" applyBorder="1" applyAlignment="1">
      <alignment horizontal="center" vertical="center" wrapText="1"/>
    </xf>
    <xf numFmtId="0" fontId="59" fillId="0" borderId="0" xfId="142" applyFont="1" applyAlignment="1">
      <alignment vertical="top"/>
    </xf>
    <xf numFmtId="0" fontId="59" fillId="0" borderId="0" xfId="142" applyFont="1" applyAlignment="1">
      <alignment horizontal="center" vertical="top"/>
    </xf>
    <xf numFmtId="0" fontId="52" fillId="0" borderId="13" xfId="142" applyFont="1" applyBorder="1" applyAlignment="1">
      <alignment horizontal="center" vertical="center" wrapText="1"/>
    </xf>
    <xf numFmtId="0" fontId="52" fillId="0" borderId="14" xfId="142" applyFont="1" applyBorder="1" applyAlignment="1">
      <alignment horizontal="center" vertical="center" wrapText="1"/>
    </xf>
    <xf numFmtId="0" fontId="60" fillId="0" borderId="13" xfId="142" applyFont="1" applyBorder="1" applyAlignment="1">
      <alignment horizontal="center" vertical="center" wrapText="1"/>
    </xf>
    <xf numFmtId="0" fontId="53" fillId="0" borderId="13" xfId="142" applyFont="1" applyBorder="1"/>
    <xf numFmtId="0" fontId="33" fillId="0" borderId="13" xfId="138" applyFont="1" applyBorder="1" applyAlignment="1">
      <alignment horizontal="center" vertical="center"/>
    </xf>
    <xf numFmtId="0" fontId="62" fillId="0" borderId="13" xfId="132" applyFont="1" applyBorder="1" applyAlignment="1">
      <alignment horizontal="center" vertical="center"/>
    </xf>
    <xf numFmtId="1" fontId="31" fillId="0" borderId="18" xfId="137" applyNumberFormat="1" applyFont="1" applyBorder="1" applyAlignment="1">
      <alignment horizontal="center" vertical="center" wrapText="1"/>
    </xf>
    <xf numFmtId="168" fontId="35" fillId="0" borderId="13" xfId="141" applyNumberFormat="1" applyFont="1" applyBorder="1" applyAlignment="1">
      <alignment horizontal="center" vertical="center" wrapText="1"/>
    </xf>
    <xf numFmtId="1" fontId="31" fillId="0" borderId="13" xfId="137" applyNumberFormat="1" applyFont="1" applyBorder="1" applyAlignment="1">
      <alignment horizontal="center" vertical="center" wrapText="1"/>
    </xf>
    <xf numFmtId="168" fontId="35" fillId="0" borderId="13" xfId="137" applyNumberFormat="1" applyFont="1" applyBorder="1" applyAlignment="1">
      <alignment horizontal="center" vertical="center"/>
    </xf>
    <xf numFmtId="1" fontId="32" fillId="0" borderId="0" xfId="129" applyNumberFormat="1" applyFont="1" applyBorder="1" applyAlignment="1" applyProtection="1">
      <alignment horizontal="left" wrapText="1" shrinkToFit="1"/>
      <protection locked="0"/>
    </xf>
    <xf numFmtId="1" fontId="32" fillId="0" borderId="0" xfId="129" applyNumberFormat="1" applyFont="1" applyBorder="1" applyAlignment="1" applyProtection="1">
      <alignment horizontal="right"/>
      <protection locked="0"/>
    </xf>
    <xf numFmtId="1" fontId="58" fillId="0" borderId="0" xfId="129" applyNumberFormat="1" applyFont="1" applyBorder="1" applyAlignment="1" applyProtection="1">
      <alignment horizontal="right"/>
      <protection locked="0"/>
    </xf>
    <xf numFmtId="1" fontId="32" fillId="4" borderId="0" xfId="129" applyNumberFormat="1" applyFont="1" applyFill="1" applyBorder="1" applyAlignment="1" applyProtection="1">
      <alignment horizontal="right"/>
      <protection locked="0"/>
    </xf>
    <xf numFmtId="1" fontId="31" fillId="0" borderId="0" xfId="129" applyNumberFormat="1" applyFont="1" applyBorder="1" applyAlignment="1" applyProtection="1">
      <alignment vertical="center" wrapText="1"/>
      <protection locked="0"/>
    </xf>
    <xf numFmtId="1" fontId="31" fillId="0" borderId="0" xfId="129" applyNumberFormat="1" applyFont="1" applyBorder="1" applyAlignment="1" applyProtection="1">
      <alignment horizontal="center" vertical="center" wrapText="1"/>
      <protection locked="0"/>
    </xf>
    <xf numFmtId="1" fontId="64" fillId="0" borderId="0" xfId="129" applyNumberFormat="1" applyFont="1" applyAlignment="1" applyProtection="1">
      <alignment wrapText="1"/>
      <protection locked="0"/>
    </xf>
    <xf numFmtId="1" fontId="58" fillId="0" borderId="0" xfId="129" applyNumberFormat="1" applyFont="1" applyAlignment="1" applyProtection="1">
      <alignment wrapText="1"/>
      <protection locked="0"/>
    </xf>
    <xf numFmtId="1" fontId="65" fillId="0" borderId="0" xfId="129" applyNumberFormat="1" applyFont="1" applyAlignment="1" applyProtection="1">
      <alignment wrapText="1"/>
      <protection locked="0"/>
    </xf>
    <xf numFmtId="1" fontId="22" fillId="0" borderId="0" xfId="129" applyNumberFormat="1" applyFont="1" applyProtection="1">
      <protection locked="0"/>
    </xf>
    <xf numFmtId="1" fontId="34" fillId="0" borderId="0" xfId="129" applyNumberFormat="1" applyFont="1" applyProtection="1">
      <protection locked="0"/>
    </xf>
    <xf numFmtId="1" fontId="31" fillId="0" borderId="16" xfId="129" applyNumberFormat="1" applyFont="1" applyBorder="1" applyAlignment="1" applyProtection="1">
      <alignment horizontal="center" vertical="center" wrapText="1"/>
      <protection locked="0"/>
    </xf>
    <xf numFmtId="1" fontId="64" fillId="0" borderId="0" xfId="129" applyNumberFormat="1" applyFont="1" applyAlignment="1" applyProtection="1">
      <alignment horizontal="center" wrapText="1"/>
      <protection locked="0"/>
    </xf>
    <xf numFmtId="1" fontId="22" fillId="0" borderId="0" xfId="129" applyNumberFormat="1" applyFont="1" applyBorder="1" applyAlignment="1" applyProtection="1">
      <protection locked="0"/>
    </xf>
    <xf numFmtId="1" fontId="67" fillId="0" borderId="19" xfId="129" applyNumberFormat="1" applyFont="1" applyBorder="1" applyAlignment="1" applyProtection="1">
      <alignment horizontal="center" vertical="center"/>
      <protection locked="0"/>
    </xf>
    <xf numFmtId="1" fontId="68" fillId="0" borderId="19" xfId="129" applyNumberFormat="1" applyFont="1" applyBorder="1" applyAlignment="1" applyProtection="1">
      <alignment horizontal="center" vertical="center"/>
      <protection locked="0"/>
    </xf>
    <xf numFmtId="1" fontId="69" fillId="0" borderId="13" xfId="129" applyNumberFormat="1" applyFont="1" applyBorder="1" applyAlignment="1" applyProtection="1">
      <alignment horizontal="center" vertical="center"/>
    </xf>
    <xf numFmtId="1" fontId="69" fillId="0" borderId="0" xfId="129" applyNumberFormat="1" applyFont="1" applyAlignment="1" applyProtection="1">
      <alignment vertical="center"/>
      <protection locked="0"/>
    </xf>
    <xf numFmtId="0" fontId="49" fillId="0" borderId="13" xfId="129" applyFont="1" applyBorder="1" applyAlignment="1" applyProtection="1">
      <alignment horizontal="center" vertical="center" wrapText="1" shrinkToFit="1"/>
    </xf>
    <xf numFmtId="3" fontId="49" fillId="0" borderId="13" xfId="129" applyNumberFormat="1" applyFont="1" applyBorder="1" applyAlignment="1" applyProtection="1">
      <alignment horizontal="center" vertical="center" wrapText="1" shrinkToFit="1"/>
    </xf>
    <xf numFmtId="167" fontId="70" fillId="0" borderId="13" xfId="129" applyNumberFormat="1" applyFont="1" applyBorder="1" applyAlignment="1" applyProtection="1">
      <alignment horizontal="center" vertical="center"/>
    </xf>
    <xf numFmtId="168" fontId="70" fillId="0" borderId="13" xfId="129" applyNumberFormat="1" applyFont="1" applyBorder="1" applyAlignment="1" applyProtection="1">
      <alignment horizontal="center" vertical="center"/>
      <protection locked="0"/>
    </xf>
    <xf numFmtId="1" fontId="67" fillId="0" borderId="0" xfId="129" applyNumberFormat="1" applyFont="1" applyBorder="1" applyAlignment="1" applyProtection="1">
      <alignment vertical="center"/>
      <protection locked="0"/>
    </xf>
    <xf numFmtId="0" fontId="32" fillId="0" borderId="13" xfId="143" applyFont="1" applyBorder="1" applyAlignment="1">
      <alignment horizontal="left"/>
    </xf>
    <xf numFmtId="3" fontId="33" fillId="0" borderId="13" xfId="143" applyNumberFormat="1" applyFont="1" applyBorder="1" applyAlignment="1">
      <alignment horizontal="center" vertical="center"/>
    </xf>
    <xf numFmtId="3" fontId="33" fillId="0" borderId="13" xfId="129" applyNumberFormat="1" applyFont="1" applyBorder="1" applyAlignment="1" applyProtection="1">
      <alignment horizontal="center" vertical="center"/>
      <protection locked="0"/>
    </xf>
    <xf numFmtId="3" fontId="33" fillId="0" borderId="13" xfId="129" applyNumberFormat="1" applyFont="1" applyBorder="1" applyAlignment="1" applyProtection="1">
      <alignment horizontal="center"/>
      <protection locked="0"/>
    </xf>
    <xf numFmtId="167" fontId="71" fillId="0" borderId="13" xfId="129" applyNumberFormat="1" applyFont="1" applyBorder="1" applyAlignment="1" applyProtection="1">
      <alignment horizontal="center" vertical="center"/>
    </xf>
    <xf numFmtId="3" fontId="33" fillId="0" borderId="13" xfId="129" applyNumberFormat="1" applyFont="1" applyBorder="1" applyAlignment="1" applyProtection="1">
      <alignment horizontal="center" vertical="center"/>
    </xf>
    <xf numFmtId="3" fontId="33" fillId="0" borderId="13" xfId="129" applyNumberFormat="1" applyFont="1" applyBorder="1" applyAlignment="1">
      <alignment horizontal="center" vertical="center"/>
    </xf>
    <xf numFmtId="3" fontId="33" fillId="4" borderId="13" xfId="129" applyNumberFormat="1" applyFont="1" applyFill="1" applyBorder="1" applyAlignment="1" applyProtection="1">
      <alignment horizontal="center"/>
      <protection locked="0"/>
    </xf>
    <xf numFmtId="168" fontId="71" fillId="0" borderId="13" xfId="129" applyNumberFormat="1" applyFont="1" applyBorder="1" applyAlignment="1" applyProtection="1">
      <alignment horizontal="center" vertical="center"/>
      <protection locked="0"/>
    </xf>
    <xf numFmtId="0" fontId="32" fillId="4" borderId="13" xfId="143" applyFont="1" applyFill="1" applyBorder="1" applyAlignment="1">
      <alignment horizontal="left"/>
    </xf>
    <xf numFmtId="3" fontId="33" fillId="4" borderId="13" xfId="143" applyNumberFormat="1" applyFont="1" applyFill="1" applyBorder="1" applyAlignment="1">
      <alignment horizontal="center" vertical="center"/>
    </xf>
    <xf numFmtId="3" fontId="33" fillId="4" borderId="13" xfId="129" applyNumberFormat="1" applyFont="1" applyFill="1" applyBorder="1" applyAlignment="1" applyProtection="1">
      <alignment horizontal="center" vertical="center"/>
      <protection locked="0"/>
    </xf>
    <xf numFmtId="3" fontId="33" fillId="4" borderId="13" xfId="129" applyNumberFormat="1" applyFont="1" applyFill="1" applyBorder="1" applyAlignment="1" applyProtection="1">
      <alignment horizontal="center" vertical="center"/>
    </xf>
    <xf numFmtId="3" fontId="33" fillId="4" borderId="13" xfId="129" applyNumberFormat="1" applyFont="1" applyFill="1" applyBorder="1" applyAlignment="1">
      <alignment horizontal="center" vertical="center"/>
    </xf>
    <xf numFmtId="1" fontId="72" fillId="0" borderId="15" xfId="129" applyNumberFormat="1" applyFont="1" applyBorder="1" applyAlignment="1" applyProtection="1">
      <alignment vertical="center" wrapText="1"/>
      <protection locked="0"/>
    </xf>
    <xf numFmtId="168" fontId="31" fillId="0" borderId="13" xfId="141" applyNumberFormat="1" applyFont="1" applyBorder="1" applyAlignment="1">
      <alignment horizontal="center" vertical="center" wrapText="1"/>
    </xf>
    <xf numFmtId="1" fontId="31" fillId="0" borderId="13" xfId="141" applyNumberFormat="1" applyFont="1" applyBorder="1" applyAlignment="1">
      <alignment horizontal="center" vertical="center" wrapText="1"/>
    </xf>
    <xf numFmtId="168" fontId="31" fillId="0" borderId="13" xfId="137" applyNumberFormat="1" applyFont="1" applyBorder="1" applyAlignment="1">
      <alignment horizontal="center" vertical="center" wrapText="1"/>
    </xf>
    <xf numFmtId="0" fontId="22" fillId="0" borderId="0" xfId="137" applyFont="1" applyBorder="1"/>
    <xf numFmtId="167" fontId="34" fillId="0" borderId="0" xfId="141" applyNumberFormat="1" applyFont="1" applyBorder="1" applyAlignment="1">
      <alignment vertical="center" wrapText="1"/>
    </xf>
    <xf numFmtId="0" fontId="58" fillId="0" borderId="0" xfId="132" applyFont="1" applyBorder="1" applyAlignment="1">
      <alignment vertical="center" wrapText="1"/>
    </xf>
    <xf numFmtId="0" fontId="27" fillId="0" borderId="0" xfId="141" applyFont="1" applyAlignment="1">
      <alignment horizontal="center" vertical="top" wrapText="1"/>
    </xf>
    <xf numFmtId="0" fontId="31" fillId="0" borderId="13" xfId="141" applyFont="1" applyBorder="1" applyAlignment="1">
      <alignment horizontal="center" vertical="center" wrapText="1"/>
    </xf>
    <xf numFmtId="168" fontId="35" fillId="0" borderId="13" xfId="133" applyNumberFormat="1" applyFont="1" applyBorder="1" applyAlignment="1">
      <alignment horizontal="center" vertical="center"/>
    </xf>
    <xf numFmtId="167" fontId="35" fillId="0" borderId="13" xfId="133" applyNumberFormat="1" applyFont="1" applyBorder="1" applyAlignment="1">
      <alignment horizontal="center" vertical="center"/>
    </xf>
    <xf numFmtId="3" fontId="35" fillId="0" borderId="13" xfId="133" applyNumberFormat="1" applyFont="1" applyBorder="1" applyAlignment="1">
      <alignment horizontal="center" vertical="center"/>
    </xf>
    <xf numFmtId="1" fontId="64" fillId="0" borderId="0" xfId="129" applyNumberFormat="1" applyFont="1" applyBorder="1" applyAlignment="1" applyProtection="1">
      <alignment wrapText="1"/>
      <protection locked="0"/>
    </xf>
    <xf numFmtId="1" fontId="58" fillId="0" borderId="0" xfId="129" applyNumberFormat="1" applyFont="1" applyBorder="1" applyAlignment="1" applyProtection="1">
      <alignment wrapText="1"/>
      <protection locked="0"/>
    </xf>
    <xf numFmtId="1" fontId="65" fillId="0" borderId="0" xfId="129" applyNumberFormat="1" applyFont="1" applyBorder="1" applyAlignment="1" applyProtection="1">
      <alignment wrapText="1"/>
      <protection locked="0"/>
    </xf>
    <xf numFmtId="0" fontId="59" fillId="0" borderId="0" xfId="142" applyFont="1" applyAlignment="1">
      <alignment vertical="center"/>
    </xf>
    <xf numFmtId="1" fontId="34" fillId="0" borderId="0" xfId="129" applyNumberFormat="1" applyFont="1" applyAlignment="1" applyProtection="1">
      <alignment horizontal="right"/>
      <protection locked="0"/>
    </xf>
    <xf numFmtId="1" fontId="49" fillId="4" borderId="19" xfId="140" applyNumberFormat="1" applyFont="1" applyFill="1" applyBorder="1" applyAlignment="1" applyProtection="1">
      <alignment horizontal="center" vertical="center"/>
      <protection locked="0"/>
    </xf>
    <xf numFmtId="1" fontId="70" fillId="0" borderId="19" xfId="129" applyNumberFormat="1" applyFont="1" applyBorder="1" applyAlignment="1" applyProtection="1">
      <alignment horizontal="center" vertical="center"/>
      <protection locked="0"/>
    </xf>
    <xf numFmtId="1" fontId="69" fillId="0" borderId="13" xfId="129" applyNumberFormat="1" applyFont="1" applyBorder="1" applyAlignment="1" applyProtection="1">
      <alignment horizontal="center"/>
    </xf>
    <xf numFmtId="1" fontId="69" fillId="0" borderId="0" xfId="129" applyNumberFormat="1" applyFont="1" applyProtection="1">
      <protection locked="0"/>
    </xf>
    <xf numFmtId="3" fontId="49" fillId="0" borderId="13" xfId="129" applyNumberFormat="1" applyFont="1" applyBorder="1" applyAlignment="1" applyProtection="1">
      <alignment horizontal="center" vertical="center"/>
    </xf>
    <xf numFmtId="167" fontId="33" fillId="0" borderId="13" xfId="129" applyNumberFormat="1" applyFont="1" applyBorder="1" applyAlignment="1" applyProtection="1">
      <alignment horizontal="center" vertical="center"/>
    </xf>
    <xf numFmtId="0" fontId="69" fillId="0" borderId="15" xfId="136" applyFont="1" applyBorder="1" applyAlignment="1">
      <alignment vertical="center" wrapText="1"/>
    </xf>
    <xf numFmtId="0" fontId="77" fillId="0" borderId="15" xfId="136" applyFont="1" applyBorder="1" applyAlignment="1">
      <alignment vertical="center" wrapText="1"/>
    </xf>
    <xf numFmtId="0" fontId="27" fillId="0" borderId="0" xfId="137" applyFont="1" applyAlignment="1">
      <alignment vertical="top" wrapText="1"/>
    </xf>
    <xf numFmtId="0" fontId="22" fillId="0" borderId="0" xfId="141" applyFont="1" applyBorder="1" applyAlignment="1">
      <alignment vertical="center" wrapText="1"/>
    </xf>
    <xf numFmtId="0" fontId="26" fillId="0" borderId="0" xfId="141" applyFont="1" applyAlignment="1">
      <alignment vertical="center" wrapText="1"/>
    </xf>
    <xf numFmtId="0" fontId="79" fillId="0" borderId="0" xfId="141" applyFont="1" applyAlignment="1">
      <alignment horizontal="right" vertical="center" wrapText="1"/>
    </xf>
    <xf numFmtId="49" fontId="80" fillId="0" borderId="13" xfId="137" applyNumberFormat="1" applyFont="1" applyBorder="1" applyAlignment="1">
      <alignment horizontal="center" vertical="center" wrapText="1"/>
    </xf>
    <xf numFmtId="0" fontId="58" fillId="0" borderId="0" xfId="141" applyFont="1" applyAlignment="1">
      <alignment vertical="center" wrapText="1"/>
    </xf>
    <xf numFmtId="49" fontId="80" fillId="0" borderId="17" xfId="137" applyNumberFormat="1" applyFont="1" applyBorder="1" applyAlignment="1">
      <alignment horizontal="center" vertical="center" wrapText="1"/>
    </xf>
    <xf numFmtId="167" fontId="22" fillId="0" borderId="0" xfId="141" applyNumberFormat="1" applyFont="1" applyAlignment="1">
      <alignment vertical="center" wrapText="1"/>
    </xf>
    <xf numFmtId="3" fontId="80" fillId="0" borderId="13" xfId="141" applyNumberFormat="1" applyFont="1" applyBorder="1" applyAlignment="1">
      <alignment horizontal="center" vertical="center" wrapText="1"/>
    </xf>
    <xf numFmtId="3" fontId="80" fillId="0" borderId="13" xfId="137" applyNumberFormat="1" applyFont="1" applyBorder="1" applyAlignment="1">
      <alignment horizontal="center" vertical="center" wrapText="1"/>
    </xf>
    <xf numFmtId="0" fontId="22" fillId="0" borderId="0" xfId="141" applyFont="1" applyAlignment="1">
      <alignment vertical="center" wrapText="1"/>
    </xf>
    <xf numFmtId="3" fontId="22" fillId="0" borderId="0" xfId="141" applyNumberFormat="1" applyFont="1" applyAlignment="1">
      <alignment vertical="center" wrapText="1"/>
    </xf>
    <xf numFmtId="0" fontId="80" fillId="0" borderId="13" xfId="133" applyFont="1" applyBorder="1" applyAlignment="1">
      <alignment horizontal="left" vertical="center" wrapText="1"/>
    </xf>
    <xf numFmtId="1" fontId="80" fillId="0" borderId="13" xfId="133" applyNumberFormat="1" applyFont="1" applyBorder="1" applyAlignment="1">
      <alignment horizontal="center" vertical="center" wrapText="1"/>
    </xf>
    <xf numFmtId="0" fontId="80" fillId="0" borderId="13" xfId="133" applyFont="1" applyBorder="1" applyAlignment="1">
      <alignment vertical="center" wrapText="1"/>
    </xf>
    <xf numFmtId="3" fontId="26" fillId="0" borderId="0" xfId="137" applyNumberFormat="1" applyFont="1"/>
    <xf numFmtId="1" fontId="32" fillId="0" borderId="0" xfId="128" applyNumberFormat="1" applyFont="1" applyBorder="1" applyAlignment="1" applyProtection="1">
      <alignment horizontal="left" wrapText="1" shrinkToFit="1"/>
      <protection locked="0"/>
    </xf>
    <xf numFmtId="1" fontId="32" fillId="0" borderId="0" xfId="128" applyNumberFormat="1" applyFont="1" applyBorder="1" applyAlignment="1" applyProtection="1">
      <alignment horizontal="right"/>
      <protection locked="0"/>
    </xf>
    <xf numFmtId="1" fontId="22" fillId="0" borderId="0" xfId="128" applyNumberFormat="1" applyFont="1" applyProtection="1">
      <protection locked="0"/>
    </xf>
    <xf numFmtId="1" fontId="82" fillId="0" borderId="16" xfId="128" applyNumberFormat="1" applyFont="1" applyBorder="1" applyAlignment="1" applyProtection="1">
      <protection locked="0"/>
    </xf>
    <xf numFmtId="1" fontId="68" fillId="0" borderId="16" xfId="128" applyNumberFormat="1" applyFont="1" applyBorder="1" applyAlignment="1" applyProtection="1">
      <alignment horizontal="center"/>
      <protection locked="0"/>
    </xf>
    <xf numFmtId="1" fontId="61" fillId="0" borderId="0" xfId="128" applyNumberFormat="1" applyFont="1" applyProtection="1">
      <protection locked="0"/>
    </xf>
    <xf numFmtId="1" fontId="61" fillId="0" borderId="0" xfId="128" applyNumberFormat="1" applyFont="1" applyBorder="1" applyAlignment="1" applyProtection="1">
      <protection locked="0"/>
    </xf>
    <xf numFmtId="1" fontId="69" fillId="0" borderId="13" xfId="128" applyNumberFormat="1" applyFont="1" applyBorder="1" applyAlignment="1" applyProtection="1">
      <alignment horizontal="center" vertical="center"/>
    </xf>
    <xf numFmtId="1" fontId="69" fillId="0" borderId="0" xfId="128" applyNumberFormat="1" applyFont="1" applyAlignment="1" applyProtection="1">
      <alignment vertical="center"/>
      <protection locked="0"/>
    </xf>
    <xf numFmtId="0" fontId="64" fillId="0" borderId="13" xfId="128" applyFont="1" applyBorder="1" applyAlignment="1" applyProtection="1">
      <alignment horizontal="center" vertical="center" wrapText="1" shrinkToFit="1"/>
    </xf>
    <xf numFmtId="3" fontId="49" fillId="0" borderId="13" xfId="128" applyNumberFormat="1" applyFont="1" applyBorder="1" applyAlignment="1" applyProtection="1">
      <alignment horizontal="center" vertical="center" wrapText="1" shrinkToFit="1"/>
    </xf>
    <xf numFmtId="1" fontId="67" fillId="0" borderId="0" xfId="128" applyNumberFormat="1" applyFont="1" applyBorder="1" applyAlignment="1" applyProtection="1">
      <alignment vertical="center"/>
      <protection locked="0"/>
    </xf>
    <xf numFmtId="3" fontId="33" fillId="0" borderId="13" xfId="128" applyNumberFormat="1" applyFont="1" applyBorder="1" applyAlignment="1" applyProtection="1">
      <alignment horizontal="center"/>
      <protection locked="0"/>
    </xf>
    <xf numFmtId="3" fontId="33" fillId="0" borderId="13" xfId="128" applyNumberFormat="1" applyFont="1" applyBorder="1" applyAlignment="1" applyProtection="1">
      <alignment horizontal="center" vertical="center"/>
    </xf>
    <xf numFmtId="3" fontId="32" fillId="0" borderId="0" xfId="128" applyNumberFormat="1" applyFont="1" applyBorder="1" applyAlignment="1" applyProtection="1">
      <alignment horizontal="right"/>
      <protection locked="0"/>
    </xf>
    <xf numFmtId="167" fontId="32" fillId="0" borderId="0" xfId="128" applyNumberFormat="1" applyFont="1" applyBorder="1" applyAlignment="1" applyProtection="1">
      <alignment horizontal="right"/>
      <protection locked="0"/>
    </xf>
    <xf numFmtId="1" fontId="22" fillId="0" borderId="0" xfId="128" applyNumberFormat="1" applyFont="1" applyAlignment="1" applyProtection="1">
      <alignment horizontal="center"/>
      <protection locked="0"/>
    </xf>
    <xf numFmtId="0" fontId="22" fillId="0" borderId="0" xfId="137" applyFont="1"/>
    <xf numFmtId="0" fontId="27" fillId="0" borderId="0" xfId="137" applyFont="1" applyAlignment="1">
      <alignment horizontal="center" vertical="top" wrapText="1"/>
    </xf>
    <xf numFmtId="0" fontId="27" fillId="0" borderId="16" xfId="141" applyFont="1" applyBorder="1" applyAlignment="1">
      <alignment vertical="top" wrapText="1"/>
    </xf>
    <xf numFmtId="0" fontId="80" fillId="0" borderId="0" xfId="141" applyFont="1" applyBorder="1" applyAlignment="1">
      <alignment horizontal="center" vertical="center" wrapText="1"/>
    </xf>
    <xf numFmtId="0" fontId="62" fillId="0" borderId="0" xfId="133" applyFont="1" applyBorder="1" applyAlignment="1">
      <alignment horizontal="center" vertical="center"/>
    </xf>
    <xf numFmtId="0" fontId="33" fillId="0" borderId="13" xfId="133" applyFont="1" applyBorder="1" applyAlignment="1">
      <alignment horizontal="center" vertical="center"/>
    </xf>
    <xf numFmtId="0" fontId="33" fillId="0" borderId="13" xfId="133" applyFont="1" applyBorder="1" applyAlignment="1">
      <alignment horizontal="center" vertical="center" wrapText="1"/>
    </xf>
    <xf numFmtId="0" fontId="33" fillId="0" borderId="0" xfId="133" applyFont="1" applyBorder="1" applyAlignment="1">
      <alignment horizontal="center" vertical="center" wrapText="1"/>
    </xf>
    <xf numFmtId="0" fontId="32" fillId="0" borderId="0" xfId="141" applyFont="1" applyBorder="1" applyAlignment="1">
      <alignment horizontal="center" vertical="center" wrapText="1"/>
    </xf>
    <xf numFmtId="0" fontId="34" fillId="0" borderId="0" xfId="141" applyFont="1" applyAlignment="1">
      <alignment vertical="center" wrapText="1"/>
    </xf>
    <xf numFmtId="0" fontId="31" fillId="0" borderId="13" xfId="141" applyFont="1" applyBorder="1" applyAlignment="1">
      <alignment vertical="center" wrapText="1"/>
    </xf>
    <xf numFmtId="167" fontId="84" fillId="0" borderId="13" xfId="137" applyNumberFormat="1" applyFont="1" applyBorder="1" applyAlignment="1">
      <alignment horizontal="center" vertical="center" wrapText="1"/>
    </xf>
    <xf numFmtId="3" fontId="84" fillId="0" borderId="13" xfId="137" applyNumberFormat="1" applyFont="1" applyBorder="1" applyAlignment="1">
      <alignment horizontal="center" vertical="center" wrapText="1"/>
    </xf>
    <xf numFmtId="167" fontId="84" fillId="0" borderId="0" xfId="137" applyNumberFormat="1" applyFont="1" applyBorder="1" applyAlignment="1">
      <alignment horizontal="center" vertical="center" wrapText="1"/>
    </xf>
    <xf numFmtId="168" fontId="85" fillId="0" borderId="0" xfId="141" applyNumberFormat="1" applyFont="1" applyAlignment="1">
      <alignment vertical="center" wrapText="1"/>
    </xf>
    <xf numFmtId="0" fontId="31" fillId="0" borderId="13" xfId="137" applyFont="1" applyBorder="1" applyAlignment="1">
      <alignment horizontal="left" vertical="center" wrapText="1"/>
    </xf>
    <xf numFmtId="0" fontId="36" fillId="0" borderId="20" xfId="133" applyFont="1" applyBorder="1" applyAlignment="1">
      <alignment vertical="center" wrapText="1"/>
    </xf>
    <xf numFmtId="0" fontId="36" fillId="0" borderId="0" xfId="133" applyFont="1" applyBorder="1" applyAlignment="1">
      <alignment horizontal="center" vertical="center" wrapText="1"/>
    </xf>
    <xf numFmtId="0" fontId="36" fillId="0" borderId="22" xfId="133" applyFont="1" applyBorder="1" applyAlignment="1">
      <alignment vertical="center" wrapText="1"/>
    </xf>
    <xf numFmtId="0" fontId="62" fillId="0" borderId="13" xfId="133" applyFont="1" applyBorder="1" applyAlignment="1">
      <alignment horizontal="center" vertical="center"/>
    </xf>
    <xf numFmtId="168" fontId="85" fillId="0" borderId="0" xfId="137" applyNumberFormat="1" applyFont="1"/>
    <xf numFmtId="168" fontId="31" fillId="0" borderId="13" xfId="133" applyNumberFormat="1" applyFont="1" applyBorder="1" applyAlignment="1">
      <alignment horizontal="center" vertical="center" wrapText="1"/>
    </xf>
    <xf numFmtId="1" fontId="31" fillId="0" borderId="13" xfId="133" applyNumberFormat="1" applyFont="1" applyBorder="1" applyAlignment="1">
      <alignment horizontal="center" vertical="center" wrapText="1"/>
    </xf>
    <xf numFmtId="168" fontId="86" fillId="0" borderId="13" xfId="133" applyNumberFormat="1" applyFont="1" applyBorder="1" applyAlignment="1">
      <alignment horizontal="center" vertical="center"/>
    </xf>
    <xf numFmtId="167" fontId="86" fillId="0" borderId="13" xfId="133" applyNumberFormat="1" applyFont="1" applyBorder="1" applyAlignment="1">
      <alignment horizontal="center" vertical="center"/>
    </xf>
    <xf numFmtId="167" fontId="31" fillId="0" borderId="13" xfId="133" applyNumberFormat="1" applyFont="1" applyBorder="1" applyAlignment="1">
      <alignment horizontal="center" vertical="center" wrapText="1"/>
    </xf>
    <xf numFmtId="3" fontId="31" fillId="0" borderId="13" xfId="133" applyNumberFormat="1" applyFont="1" applyBorder="1" applyAlignment="1">
      <alignment horizontal="center" vertical="center" wrapText="1"/>
    </xf>
    <xf numFmtId="167" fontId="84" fillId="0" borderId="0" xfId="133" applyNumberFormat="1" applyFont="1" applyBorder="1" applyAlignment="1">
      <alignment horizontal="center" vertical="center"/>
    </xf>
    <xf numFmtId="0" fontId="31" fillId="0" borderId="13" xfId="133" applyFont="1" applyBorder="1" applyAlignment="1">
      <alignment vertical="center" wrapText="1"/>
    </xf>
    <xf numFmtId="168" fontId="84" fillId="0" borderId="13" xfId="133" applyNumberFormat="1" applyFont="1" applyBorder="1" applyAlignment="1">
      <alignment horizontal="center" vertical="center"/>
    </xf>
    <xf numFmtId="3" fontId="84" fillId="0" borderId="13" xfId="133" applyNumberFormat="1" applyFont="1" applyBorder="1" applyAlignment="1">
      <alignment horizontal="center" vertical="center"/>
    </xf>
    <xf numFmtId="0" fontId="84" fillId="0" borderId="0" xfId="133" applyFont="1" applyBorder="1" applyAlignment="1">
      <alignment horizontal="center" vertical="center"/>
    </xf>
    <xf numFmtId="1" fontId="32" fillId="0" borderId="0" xfId="140" applyNumberFormat="1" applyFont="1" applyBorder="1" applyAlignment="1" applyProtection="1">
      <alignment horizontal="left" wrapText="1" shrinkToFit="1"/>
      <protection locked="0"/>
    </xf>
    <xf numFmtId="1" fontId="32" fillId="0" borderId="0" xfId="140" applyNumberFormat="1" applyFont="1" applyBorder="1" applyAlignment="1" applyProtection="1">
      <alignment horizontal="right"/>
      <protection locked="0"/>
    </xf>
    <xf numFmtId="1" fontId="32" fillId="0" borderId="0" xfId="140" applyNumberFormat="1" applyFont="1" applyBorder="1" applyAlignment="1" applyProtection="1">
      <alignment horizontal="right"/>
      <protection locked="0"/>
    </xf>
    <xf numFmtId="1" fontId="63" fillId="0" borderId="0" xfId="140" applyNumberFormat="1" applyFont="1" applyBorder="1" applyAlignment="1" applyProtection="1">
      <protection locked="0"/>
    </xf>
    <xf numFmtId="1" fontId="64" fillId="0" borderId="0" xfId="140" applyNumberFormat="1" applyFont="1" applyAlignment="1" applyProtection="1">
      <alignment wrapText="1"/>
      <protection locked="0"/>
    </xf>
    <xf numFmtId="1" fontId="64" fillId="0" borderId="0" xfId="140" applyNumberFormat="1" applyFont="1" applyAlignment="1" applyProtection="1">
      <alignment wrapText="1"/>
      <protection locked="0"/>
    </xf>
    <xf numFmtId="1" fontId="22" fillId="0" borderId="0" xfId="140" applyNumberFormat="1" applyFont="1" applyProtection="1">
      <protection locked="0"/>
    </xf>
    <xf numFmtId="1" fontId="34" fillId="0" borderId="0" xfId="140" applyNumberFormat="1" applyFont="1" applyAlignment="1" applyProtection="1">
      <alignment horizontal="right"/>
      <protection locked="0"/>
    </xf>
    <xf numFmtId="1" fontId="31" fillId="0" borderId="0" xfId="140" applyNumberFormat="1" applyFont="1" applyAlignment="1" applyProtection="1">
      <alignment horizontal="center" vertical="center" wrapText="1"/>
      <protection locked="0"/>
    </xf>
    <xf numFmtId="1" fontId="31" fillId="0" borderId="0" xfId="140" applyNumberFormat="1" applyFont="1" applyAlignment="1" applyProtection="1">
      <alignment horizontal="center" vertical="center" wrapText="1"/>
      <protection locked="0"/>
    </xf>
    <xf numFmtId="1" fontId="82" fillId="0" borderId="16" xfId="140" applyNumberFormat="1" applyFont="1" applyBorder="1" applyAlignment="1" applyProtection="1">
      <protection locked="0"/>
    </xf>
    <xf numFmtId="1" fontId="22" fillId="0" borderId="16" xfId="140" applyNumberFormat="1" applyFont="1" applyBorder="1" applyAlignment="1" applyProtection="1">
      <alignment horizontal="center"/>
      <protection locked="0"/>
    </xf>
    <xf numFmtId="1" fontId="82" fillId="0" borderId="16" xfId="140" applyNumberFormat="1" applyFont="1" applyBorder="1" applyAlignment="1" applyProtection="1">
      <protection locked="0"/>
    </xf>
    <xf numFmtId="1" fontId="67" fillId="0" borderId="16" xfId="140" applyNumberFormat="1" applyFont="1" applyBorder="1" applyAlignment="1" applyProtection="1">
      <alignment horizontal="center"/>
      <protection locked="0"/>
    </xf>
    <xf numFmtId="1" fontId="22" fillId="4" borderId="0" xfId="140" applyNumberFormat="1" applyFont="1" applyFill="1" applyBorder="1" applyAlignment="1" applyProtection="1">
      <alignment horizontal="center" vertical="center" wrapText="1"/>
    </xf>
    <xf numFmtId="1" fontId="22" fillId="0" borderId="0" xfId="140" applyNumberFormat="1" applyFont="1" applyBorder="1" applyAlignment="1" applyProtection="1">
      <alignment horizontal="center" vertical="center" wrapText="1"/>
    </xf>
    <xf numFmtId="1" fontId="61" fillId="0" borderId="0" xfId="140" applyNumberFormat="1" applyFont="1" applyProtection="1">
      <protection locked="0"/>
    </xf>
    <xf numFmtId="1" fontId="61" fillId="0" borderId="0" xfId="140" applyNumberFormat="1" applyFont="1" applyBorder="1" applyAlignment="1" applyProtection="1">
      <protection locked="0"/>
    </xf>
    <xf numFmtId="1" fontId="67" fillId="4" borderId="19" xfId="140" applyNumberFormat="1" applyFont="1" applyFill="1" applyBorder="1" applyAlignment="1" applyProtection="1">
      <alignment horizontal="center" vertical="center"/>
      <protection locked="0"/>
    </xf>
    <xf numFmtId="1" fontId="22" fillId="4" borderId="19" xfId="140" applyNumberFormat="1" applyFont="1" applyFill="1" applyBorder="1" applyAlignment="1" applyProtection="1">
      <alignment horizontal="center" vertical="center"/>
      <protection locked="0"/>
    </xf>
    <xf numFmtId="1" fontId="22" fillId="4" borderId="0" xfId="140" applyNumberFormat="1" applyFont="1" applyFill="1" applyBorder="1" applyAlignment="1" applyProtection="1">
      <alignment horizontal="center" vertical="center"/>
      <protection locked="0"/>
    </xf>
    <xf numFmtId="1" fontId="22" fillId="0" borderId="0" xfId="140" applyNumberFormat="1" applyFont="1" applyBorder="1" applyAlignment="1" applyProtection="1">
      <alignment horizontal="center" vertical="center"/>
      <protection locked="0"/>
    </xf>
    <xf numFmtId="1" fontId="22" fillId="0" borderId="0" xfId="140" applyNumberFormat="1" applyFont="1" applyBorder="1" applyAlignment="1" applyProtection="1">
      <protection locked="0"/>
    </xf>
    <xf numFmtId="1" fontId="61" fillId="0" borderId="13" xfId="140" applyNumberFormat="1" applyFont="1" applyBorder="1" applyAlignment="1" applyProtection="1">
      <alignment horizontal="center" vertical="center"/>
    </xf>
    <xf numFmtId="1" fontId="61" fillId="4" borderId="13" xfId="140" applyNumberFormat="1" applyFont="1" applyFill="1" applyBorder="1" applyAlignment="1" applyProtection="1">
      <alignment horizontal="center" vertical="center"/>
    </xf>
    <xf numFmtId="1" fontId="61" fillId="4" borderId="0" xfId="140" applyNumberFormat="1" applyFont="1" applyFill="1" applyBorder="1" applyAlignment="1" applyProtection="1">
      <alignment horizontal="center" vertical="center"/>
    </xf>
    <xf numFmtId="1" fontId="61" fillId="0" borderId="0" xfId="140" applyNumberFormat="1" applyFont="1" applyBorder="1" applyAlignment="1" applyProtection="1">
      <alignment horizontal="center" vertical="center"/>
    </xf>
    <xf numFmtId="1" fontId="61" fillId="0" borderId="0" xfId="140" applyNumberFormat="1" applyFont="1" applyAlignment="1" applyProtection="1">
      <alignment vertical="center"/>
      <protection locked="0"/>
    </xf>
    <xf numFmtId="0" fontId="49" fillId="0" borderId="13" xfId="140" applyFont="1" applyBorder="1" applyAlignment="1" applyProtection="1">
      <alignment horizontal="center" vertical="center" wrapText="1" shrinkToFit="1"/>
    </xf>
    <xf numFmtId="3" fontId="49" fillId="4" borderId="13" xfId="140" applyNumberFormat="1" applyFont="1" applyFill="1" applyBorder="1" applyAlignment="1" applyProtection="1">
      <alignment horizontal="center" vertical="center"/>
    </xf>
    <xf numFmtId="167" fontId="49" fillId="4" borderId="13" xfId="140" applyNumberFormat="1" applyFont="1" applyFill="1" applyBorder="1" applyAlignment="1" applyProtection="1">
      <alignment horizontal="center" vertical="center"/>
    </xf>
    <xf numFmtId="3" fontId="49" fillId="0" borderId="13" xfId="140" applyNumberFormat="1" applyFont="1" applyBorder="1" applyAlignment="1" applyProtection="1">
      <alignment horizontal="center" vertical="center"/>
    </xf>
    <xf numFmtId="167" fontId="65" fillId="4" borderId="0" xfId="140" applyNumberFormat="1" applyFont="1" applyFill="1" applyBorder="1" applyAlignment="1" applyProtection="1">
      <alignment horizontal="center" vertical="center"/>
    </xf>
    <xf numFmtId="167" fontId="65" fillId="0" borderId="0" xfId="140" applyNumberFormat="1" applyFont="1" applyBorder="1" applyAlignment="1" applyProtection="1">
      <alignment horizontal="center" vertical="center"/>
    </xf>
    <xf numFmtId="1" fontId="64" fillId="0" borderId="0" xfId="140" applyNumberFormat="1" applyFont="1" applyBorder="1" applyAlignment="1" applyProtection="1">
      <alignment vertical="center"/>
      <protection locked="0"/>
    </xf>
    <xf numFmtId="0" fontId="33" fillId="0" borderId="13" xfId="143" applyFont="1" applyBorder="1" applyAlignment="1">
      <alignment horizontal="left"/>
    </xf>
    <xf numFmtId="3" fontId="33" fillId="4" borderId="13" xfId="140" applyNumberFormat="1" applyFont="1" applyFill="1" applyBorder="1" applyAlignment="1" applyProtection="1">
      <alignment horizontal="center"/>
      <protection locked="0"/>
    </xf>
    <xf numFmtId="167" fontId="33" fillId="4" borderId="13" xfId="140" applyNumberFormat="1" applyFont="1" applyFill="1" applyBorder="1" applyAlignment="1" applyProtection="1">
      <alignment horizontal="center" vertical="center"/>
    </xf>
    <xf numFmtId="167" fontId="34" fillId="4" borderId="0" xfId="140" applyNumberFormat="1" applyFont="1" applyFill="1" applyBorder="1" applyAlignment="1" applyProtection="1">
      <alignment horizontal="center" vertical="center"/>
    </xf>
    <xf numFmtId="167" fontId="34" fillId="0" borderId="0" xfId="140" applyNumberFormat="1" applyFont="1" applyBorder="1" applyAlignment="1" applyProtection="1">
      <alignment horizontal="center" vertical="center"/>
    </xf>
    <xf numFmtId="167" fontId="33" fillId="0" borderId="13" xfId="140" applyNumberFormat="1" applyFont="1" applyBorder="1" applyAlignment="1" applyProtection="1">
      <alignment horizontal="center" vertical="center"/>
    </xf>
    <xf numFmtId="167" fontId="34" fillId="0" borderId="0" xfId="140" applyNumberFormat="1" applyFont="1" applyBorder="1" applyAlignment="1" applyProtection="1">
      <alignment horizontal="center" vertical="center"/>
    </xf>
    <xf numFmtId="1" fontId="22" fillId="0" borderId="0" xfId="140" applyNumberFormat="1" applyFont="1" applyBorder="1" applyAlignment="1" applyProtection="1">
      <alignment horizontal="left"/>
      <protection locked="0"/>
    </xf>
    <xf numFmtId="1" fontId="22" fillId="0" borderId="0" xfId="140" applyNumberFormat="1" applyFont="1" applyBorder="1" applyAlignment="1" applyProtection="1">
      <alignment horizontal="left" wrapText="1" shrinkToFit="1"/>
      <protection locked="0"/>
    </xf>
    <xf numFmtId="0" fontId="34" fillId="0" borderId="0" xfId="133" applyFont="1" applyBorder="1" applyAlignment="1">
      <alignment vertical="center" wrapText="1"/>
    </xf>
    <xf numFmtId="1" fontId="22" fillId="0" borderId="0" xfId="140" applyNumberFormat="1" applyFont="1" applyBorder="1" applyAlignment="1" applyProtection="1">
      <alignment horizontal="right"/>
      <protection locked="0"/>
    </xf>
    <xf numFmtId="1" fontId="61" fillId="0" borderId="13" xfId="140" applyNumberFormat="1" applyFont="1" applyBorder="1" applyAlignment="1" applyProtection="1">
      <alignment horizontal="center"/>
    </xf>
    <xf numFmtId="1" fontId="61" fillId="4" borderId="0" xfId="140" applyNumberFormat="1" applyFont="1" applyFill="1" applyBorder="1" applyAlignment="1" applyProtection="1">
      <alignment horizontal="center"/>
    </xf>
    <xf numFmtId="1" fontId="61" fillId="0" borderId="0" xfId="140" applyNumberFormat="1" applyFont="1" applyBorder="1" applyAlignment="1" applyProtection="1">
      <alignment horizontal="center"/>
    </xf>
    <xf numFmtId="3" fontId="22" fillId="0" borderId="13" xfId="135" applyNumberFormat="1" applyFont="1" applyBorder="1" applyAlignment="1" applyProtection="1">
      <alignment horizontal="center" vertical="center"/>
      <protection locked="0"/>
    </xf>
    <xf numFmtId="3" fontId="33" fillId="4" borderId="13" xfId="140" applyNumberFormat="1" applyFont="1" applyFill="1" applyBorder="1" applyAlignment="1" applyProtection="1">
      <alignment horizontal="center" vertical="center"/>
    </xf>
    <xf numFmtId="3" fontId="33" fillId="0" borderId="13" xfId="140" applyNumberFormat="1" applyFont="1" applyBorder="1" applyAlignment="1" applyProtection="1">
      <alignment horizontal="center"/>
      <protection locked="0"/>
    </xf>
    <xf numFmtId="3" fontId="33" fillId="0" borderId="13" xfId="140" applyNumberFormat="1" applyFont="1" applyBorder="1" applyAlignment="1" applyProtection="1">
      <alignment horizontal="center" vertical="center"/>
    </xf>
    <xf numFmtId="3" fontId="31" fillId="0" borderId="13" xfId="137" applyNumberFormat="1" applyFont="1" applyFill="1" applyBorder="1" applyAlignment="1">
      <alignment horizontal="center" vertical="center" wrapText="1"/>
    </xf>
    <xf numFmtId="3" fontId="31" fillId="0" borderId="13" xfId="132" applyNumberFormat="1" applyFont="1" applyFill="1" applyBorder="1" applyAlignment="1">
      <alignment horizontal="center" vertical="center" wrapText="1"/>
    </xf>
    <xf numFmtId="0" fontId="33" fillId="0" borderId="15" xfId="137" applyFont="1" applyBorder="1" applyAlignment="1">
      <alignment horizontal="left" vertical="center" wrapText="1"/>
    </xf>
    <xf numFmtId="0" fontId="36" fillId="0" borderId="14" xfId="132" applyFont="1" applyBorder="1" applyAlignment="1">
      <alignment horizontal="center" vertical="center" wrapText="1"/>
    </xf>
    <xf numFmtId="0" fontId="31" fillId="0" borderId="13" xfId="132" applyFont="1" applyBorder="1" applyAlignment="1">
      <alignment horizontal="center" vertical="center" wrapText="1"/>
    </xf>
    <xf numFmtId="0" fontId="32" fillId="0" borderId="13" xfId="132" applyFont="1" applyBorder="1" applyAlignment="1">
      <alignment horizontal="center" vertical="center"/>
    </xf>
    <xf numFmtId="0" fontId="27" fillId="0" borderId="0" xfId="137" applyFont="1" applyBorder="1" applyAlignment="1">
      <alignment horizontal="center" vertical="top" wrapText="1"/>
    </xf>
    <xf numFmtId="0" fontId="31" fillId="0" borderId="13" xfId="137" applyFont="1" applyBorder="1" applyAlignment="1">
      <alignment horizontal="center" vertical="center" wrapText="1"/>
    </xf>
    <xf numFmtId="0" fontId="50" fillId="0" borderId="13" xfId="142" applyFont="1" applyBorder="1" applyAlignment="1">
      <alignment horizontal="center" vertical="center" wrapText="1"/>
    </xf>
    <xf numFmtId="1" fontId="49" fillId="4" borderId="13" xfId="140" applyNumberFormat="1" applyFont="1" applyFill="1" applyBorder="1" applyAlignment="1" applyProtection="1">
      <alignment horizontal="center" vertical="center"/>
      <protection locked="0"/>
    </xf>
    <xf numFmtId="0" fontId="51" fillId="0" borderId="15" xfId="142" applyFont="1" applyBorder="1" applyAlignment="1">
      <alignment horizontal="left" vertical="center" wrapText="1"/>
    </xf>
    <xf numFmtId="0" fontId="39" fillId="0" borderId="0" xfId="142" applyFont="1" applyBorder="1" applyAlignment="1">
      <alignment horizontal="center" vertical="center" wrapText="1"/>
    </xf>
    <xf numFmtId="0" fontId="43" fillId="0" borderId="0" xfId="142" applyFont="1" applyBorder="1" applyAlignment="1">
      <alignment horizontal="center" vertical="top"/>
    </xf>
    <xf numFmtId="0" fontId="43" fillId="0" borderId="16" xfId="142" applyFont="1" applyBorder="1" applyAlignment="1">
      <alignment horizontal="center" vertical="top"/>
    </xf>
    <xf numFmtId="0" fontId="43" fillId="0" borderId="16" xfId="142" applyFont="1" applyBorder="1" applyAlignment="1">
      <alignment horizontal="right" vertical="top"/>
    </xf>
    <xf numFmtId="0" fontId="46" fillId="0" borderId="13" xfId="142" applyFont="1" applyBorder="1" applyAlignment="1">
      <alignment horizontal="center" vertical="center" wrapText="1"/>
    </xf>
    <xf numFmtId="0" fontId="47" fillId="0" borderId="13" xfId="142" applyFont="1" applyBorder="1" applyAlignment="1">
      <alignment horizontal="center" vertical="center" wrapText="1"/>
    </xf>
    <xf numFmtId="0" fontId="61" fillId="0" borderId="15" xfId="132" applyFont="1" applyBorder="1" applyAlignment="1">
      <alignment horizontal="left" vertical="center" wrapText="1"/>
    </xf>
    <xf numFmtId="0" fontId="52" fillId="0" borderId="13" xfId="142" applyFont="1" applyBorder="1" applyAlignment="1">
      <alignment horizontal="center" vertical="center" wrapText="1"/>
    </xf>
    <xf numFmtId="0" fontId="39" fillId="0" borderId="0" xfId="142" applyFont="1" applyBorder="1" applyAlignment="1">
      <alignment horizontal="center" vertical="top" wrapText="1"/>
    </xf>
    <xf numFmtId="0" fontId="62" fillId="0" borderId="13" xfId="132" applyFont="1" applyBorder="1" applyAlignment="1">
      <alignment horizontal="center" vertical="center"/>
    </xf>
    <xf numFmtId="0" fontId="27" fillId="0" borderId="0" xfId="141" applyFont="1" applyBorder="1" applyAlignment="1">
      <alignment horizontal="center" vertical="top" wrapText="1"/>
    </xf>
    <xf numFmtId="1" fontId="32" fillId="25" borderId="0" xfId="129" applyNumberFormat="1" applyFont="1" applyFill="1" applyBorder="1" applyAlignment="1" applyProtection="1">
      <alignment horizontal="left" vertical="center" wrapText="1" shrinkToFit="1"/>
      <protection locked="0"/>
    </xf>
    <xf numFmtId="1" fontId="32" fillId="0" borderId="0" xfId="129" applyNumberFormat="1" applyFont="1" applyBorder="1" applyAlignment="1" applyProtection="1">
      <alignment horizontal="left" vertical="center" wrapText="1" shrinkToFit="1"/>
      <protection locked="0"/>
    </xf>
    <xf numFmtId="1" fontId="49" fillId="0" borderId="14" xfId="129" applyNumberFormat="1" applyFont="1" applyBorder="1" applyAlignment="1" applyProtection="1">
      <alignment horizontal="center" vertical="center" wrapText="1"/>
    </xf>
    <xf numFmtId="1" fontId="49" fillId="0" borderId="13" xfId="129" applyNumberFormat="1" applyFont="1" applyBorder="1" applyAlignment="1" applyProtection="1">
      <alignment horizontal="center" vertical="center" wrapText="1"/>
    </xf>
    <xf numFmtId="1" fontId="49" fillId="0" borderId="13" xfId="129" applyNumberFormat="1" applyFont="1" applyBorder="1" applyAlignment="1" applyProtection="1">
      <alignment horizontal="center" vertical="center" wrapText="1"/>
      <protection locked="0"/>
    </xf>
    <xf numFmtId="1" fontId="61" fillId="0" borderId="15" xfId="129" applyNumberFormat="1" applyFont="1" applyBorder="1" applyAlignment="1" applyProtection="1">
      <alignment horizontal="left" vertical="center" wrapText="1"/>
      <protection locked="0"/>
    </xf>
    <xf numFmtId="1" fontId="31" fillId="0" borderId="0" xfId="129" applyNumberFormat="1" applyFont="1" applyBorder="1" applyAlignment="1" applyProtection="1">
      <alignment horizontal="center" vertical="center" wrapText="1"/>
      <protection locked="0"/>
    </xf>
    <xf numFmtId="1" fontId="66" fillId="0" borderId="13" xfId="129" applyNumberFormat="1" applyFont="1" applyBorder="1" applyAlignment="1" applyProtection="1">
      <alignment horizontal="center"/>
      <protection locked="0"/>
    </xf>
    <xf numFmtId="0" fontId="73" fillId="0" borderId="16" xfId="141" applyFont="1" applyBorder="1" applyAlignment="1">
      <alignment horizontal="center" vertical="top" wrapText="1"/>
    </xf>
    <xf numFmtId="1" fontId="61" fillId="0" borderId="15" xfId="129" applyNumberFormat="1" applyFont="1" applyBorder="1" applyAlignment="1" applyProtection="1">
      <alignment horizontal="center" vertical="center" wrapText="1"/>
      <protection locked="0"/>
    </xf>
    <xf numFmtId="0" fontId="74" fillId="0" borderId="0" xfId="142" applyFont="1" applyBorder="1" applyAlignment="1">
      <alignment horizontal="center" vertical="top" wrapText="1"/>
    </xf>
    <xf numFmtId="0" fontId="81" fillId="0" borderId="14" xfId="133" applyFont="1" applyBorder="1" applyAlignment="1">
      <alignment horizontal="center" vertical="center" wrapText="1"/>
    </xf>
    <xf numFmtId="0" fontId="80" fillId="0" borderId="13" xfId="133" applyFont="1" applyBorder="1" applyAlignment="1">
      <alignment horizontal="center" vertical="center" wrapText="1"/>
    </xf>
    <xf numFmtId="49" fontId="80" fillId="0" borderId="13" xfId="137" applyNumberFormat="1" applyFont="1" applyBorder="1" applyAlignment="1">
      <alignment horizontal="center" vertical="center" wrapText="1"/>
    </xf>
    <xf numFmtId="0" fontId="78" fillId="0" borderId="0" xfId="141" applyFont="1" applyBorder="1" applyAlignment="1">
      <alignment horizontal="center" vertical="top" wrapText="1"/>
    </xf>
    <xf numFmtId="1" fontId="78" fillId="0" borderId="0" xfId="128" applyNumberFormat="1" applyFont="1" applyBorder="1" applyAlignment="1" applyProtection="1">
      <alignment horizontal="center" vertical="center" wrapText="1"/>
      <protection locked="0"/>
    </xf>
    <xf numFmtId="1" fontId="66" fillId="0" borderId="17" xfId="128" applyNumberFormat="1" applyFont="1" applyBorder="1" applyAlignment="1" applyProtection="1">
      <alignment horizontal="center"/>
      <protection locked="0"/>
    </xf>
    <xf numFmtId="1" fontId="22" fillId="0" borderId="13" xfId="128" applyNumberFormat="1" applyFont="1" applyBorder="1" applyAlignment="1" applyProtection="1">
      <alignment horizontal="center" vertical="center" wrapText="1"/>
    </xf>
    <xf numFmtId="1" fontId="22" fillId="0" borderId="13" xfId="128" applyNumberFormat="1" applyFont="1" applyBorder="1" applyAlignment="1" applyProtection="1">
      <alignment horizontal="center" vertical="center" wrapText="1"/>
      <protection locked="0"/>
    </xf>
    <xf numFmtId="1" fontId="78" fillId="0" borderId="0" xfId="128" applyNumberFormat="1" applyFont="1" applyBorder="1" applyAlignment="1" applyProtection="1">
      <alignment horizontal="center" wrapText="1"/>
      <protection locked="0"/>
    </xf>
    <xf numFmtId="0" fontId="33" fillId="0" borderId="0" xfId="133" applyFont="1" applyBorder="1" applyAlignment="1">
      <alignment horizontal="left" vertical="center" wrapText="1"/>
    </xf>
    <xf numFmtId="0" fontId="36" fillId="0" borderId="21" xfId="133" applyFont="1" applyBorder="1" applyAlignment="1">
      <alignment horizontal="center" vertical="center" wrapText="1"/>
    </xf>
    <xf numFmtId="0" fontId="31" fillId="0" borderId="13" xfId="133" applyFont="1" applyBorder="1" applyAlignment="1">
      <alignment horizontal="center" vertical="center" wrapText="1"/>
    </xf>
    <xf numFmtId="0" fontId="32" fillId="0" borderId="13" xfId="133" applyFont="1" applyBorder="1" applyAlignment="1">
      <alignment horizontal="center" vertical="center"/>
    </xf>
    <xf numFmtId="0" fontId="83" fillId="0" borderId="0" xfId="137" applyFont="1" applyBorder="1" applyAlignment="1">
      <alignment horizontal="center" vertical="top" wrapText="1"/>
    </xf>
    <xf numFmtId="0" fontId="80" fillId="0" borderId="13" xfId="141" applyFont="1" applyBorder="1" applyAlignment="1">
      <alignment horizontal="center" vertical="center" wrapText="1"/>
    </xf>
    <xf numFmtId="1" fontId="49" fillId="4" borderId="13" xfId="140" applyNumberFormat="1" applyFont="1" applyFill="1" applyBorder="1" applyAlignment="1" applyProtection="1">
      <alignment horizontal="center" vertical="center" wrapText="1"/>
    </xf>
    <xf numFmtId="1" fontId="49" fillId="4" borderId="14" xfId="140" applyNumberFormat="1" applyFont="1" applyFill="1" applyBorder="1" applyAlignment="1" applyProtection="1">
      <alignment horizontal="center" vertical="center" wrapText="1"/>
    </xf>
    <xf numFmtId="1" fontId="49" fillId="0" borderId="13" xfId="140" applyNumberFormat="1" applyFont="1" applyBorder="1" applyAlignment="1" applyProtection="1">
      <alignment horizontal="center" vertical="center" wrapText="1"/>
    </xf>
    <xf numFmtId="1" fontId="34" fillId="0" borderId="15" xfId="140" applyNumberFormat="1" applyFont="1" applyBorder="1" applyAlignment="1" applyProtection="1">
      <alignment horizontal="left"/>
      <protection locked="0"/>
    </xf>
    <xf numFmtId="1" fontId="80" fillId="0" borderId="0" xfId="140" applyNumberFormat="1" applyFont="1" applyBorder="1" applyAlignment="1" applyProtection="1">
      <alignment horizontal="center" vertical="center" wrapText="1"/>
      <protection locked="0"/>
    </xf>
    <xf numFmtId="1" fontId="66" fillId="0" borderId="13" xfId="140" applyNumberFormat="1" applyFont="1" applyBorder="1" applyAlignment="1" applyProtection="1">
      <alignment horizontal="center"/>
      <protection locked="0"/>
    </xf>
  </cellXfs>
  <cellStyles count="156">
    <cellStyle name=" 1" xfId="1"/>
    <cellStyle name="20% - Accent1" xfId="2"/>
    <cellStyle name="20% - Accent1 2" xfId="3"/>
    <cellStyle name="20% - Accent1_okremi_kategoriyi_01_2022_" xfId="4"/>
    <cellStyle name="20% - Accent2" xfId="5"/>
    <cellStyle name="20% - Accent2 2" xfId="6"/>
    <cellStyle name="20% - Accent2_okremi_kategoriyi_01_2022_" xfId="7"/>
    <cellStyle name="20% - Accent3" xfId="8"/>
    <cellStyle name="20% - Accent3 2" xfId="9"/>
    <cellStyle name="20% - Accent3_okremi_kategoriyi_01_2022_" xfId="10"/>
    <cellStyle name="20% - Accent4" xfId="11"/>
    <cellStyle name="20% - Accent4 2" xfId="12"/>
    <cellStyle name="20% - Accent4_okremi_kategoriyi_01_2022_" xfId="13"/>
    <cellStyle name="20% - Accent5" xfId="14"/>
    <cellStyle name="20% - Accent5 2" xfId="15"/>
    <cellStyle name="20% - Accent5_okremi_kategoriyi_01_2022_" xfId="16"/>
    <cellStyle name="20% - Accent6" xfId="17"/>
    <cellStyle name="20% - Accent6 2" xfId="18"/>
    <cellStyle name="20% - Accent6_okremi_kategoriyi_01_2022_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Accent1" xfId="32"/>
    <cellStyle name="40% - Accent1 2" xfId="33"/>
    <cellStyle name="40% - Accent1_okremi_kategoriyi_01_2022_" xfId="34"/>
    <cellStyle name="40% - Accent2" xfId="35"/>
    <cellStyle name="40% - Accent2 2" xfId="36"/>
    <cellStyle name="40% - Accent2_okremi_kategoriyi_01_2022_" xfId="37"/>
    <cellStyle name="40% - Accent3" xfId="38"/>
    <cellStyle name="40% - Accent3 2" xfId="39"/>
    <cellStyle name="40% - Accent3_okremi_kategoriyi_01_2022_" xfId="40"/>
    <cellStyle name="40% - Accent4" xfId="41"/>
    <cellStyle name="40% - Accent4 2" xfId="42"/>
    <cellStyle name="40% - Accent4_okremi_kategoriyi_01_2022_" xfId="43"/>
    <cellStyle name="40% - Accent5" xfId="44"/>
    <cellStyle name="40% - Accent5 2" xfId="45"/>
    <cellStyle name="40% - Accent5_okremi_kategoriyi_01_2022_" xfId="46"/>
    <cellStyle name="40% - Accent6" xfId="47"/>
    <cellStyle name="40% - Accent6 2" xfId="48"/>
    <cellStyle name="40% - Accent6_okremi_kategoriyi_01_2022_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40% – Акцентування1" xfId="56"/>
    <cellStyle name="40% – Акцентування2" xfId="57"/>
    <cellStyle name="40% – Акцентування3" xfId="58"/>
    <cellStyle name="40% – Акцентування4" xfId="59"/>
    <cellStyle name="40% – Акцентування5" xfId="60"/>
    <cellStyle name="40% – Акцентування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Акцент1" xfId="68"/>
    <cellStyle name="60% - Акцент2" xfId="69"/>
    <cellStyle name="60% - Акцент3" xfId="70"/>
    <cellStyle name="60% - Акцент4" xfId="71"/>
    <cellStyle name="60% - Акцент5" xfId="72"/>
    <cellStyle name="60% - Акцент6" xfId="73"/>
    <cellStyle name="60% – Акцентування1" xfId="74"/>
    <cellStyle name="60% – Акцентування2" xfId="75"/>
    <cellStyle name="60% – Акцентування3" xfId="76"/>
    <cellStyle name="60% – Акцентування4" xfId="77"/>
    <cellStyle name="60% – Акцентування5" xfId="78"/>
    <cellStyle name="60% – Акцентування6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 1" xfId="86"/>
    <cellStyle name="Calculation" xfId="87"/>
    <cellStyle name="Check Cell" xfId="88"/>
    <cellStyle name="Explanatory Text" xfId="89"/>
    <cellStyle name="Good 2" xfId="90"/>
    <cellStyle name="Heading 1 3" xfId="91"/>
    <cellStyle name="Heading 2 4" xfId="92"/>
    <cellStyle name="Heading 3" xfId="93"/>
    <cellStyle name="Heading 4" xfId="94"/>
    <cellStyle name="Input" xfId="95"/>
    <cellStyle name="Linked Cell" xfId="96"/>
    <cellStyle name="Neutral 5" xfId="97"/>
    <cellStyle name="Note 2" xfId="98"/>
    <cellStyle name="Note 6" xfId="99"/>
    <cellStyle name="Output" xfId="100"/>
    <cellStyle name="Title" xfId="101"/>
    <cellStyle name="Total" xfId="102"/>
    <cellStyle name="Warning Text" xfId="10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Акцентування1" xfId="110"/>
    <cellStyle name="Акцентування2" xfId="111"/>
    <cellStyle name="Акцентування3" xfId="112"/>
    <cellStyle name="Акцентування4" xfId="113"/>
    <cellStyle name="Акцентування5" xfId="114"/>
    <cellStyle name="Акцентування6" xfId="115"/>
    <cellStyle name="Вывод 2" xfId="116"/>
    <cellStyle name="Вычисление 2" xfId="117"/>
    <cellStyle name="Заголовок 1 2" xfId="118"/>
    <cellStyle name="Заголовок 2 2" xfId="119"/>
    <cellStyle name="Заголовок 3 2" xfId="120"/>
    <cellStyle name="Заголовок 4 2" xfId="121"/>
    <cellStyle name="Звичайний 2 3" xfId="122"/>
    <cellStyle name="Звичайний 3 2" xfId="123"/>
    <cellStyle name="Итог 2" xfId="124"/>
    <cellStyle name="Нейтральный 2" xfId="125"/>
    <cellStyle name="Обчислення" xfId="126"/>
    <cellStyle name="Обычный" xfId="0" builtinId="0"/>
    <cellStyle name="Обычный 2" xfId="127"/>
    <cellStyle name="Обычный 2 2" xfId="128"/>
    <cellStyle name="Обычный 2 2_okremi_kategoriyi_01_2022_" xfId="129"/>
    <cellStyle name="Обычный 4" xfId="130"/>
    <cellStyle name="Обычный 5" xfId="131"/>
    <cellStyle name="Обычный 6" xfId="132"/>
    <cellStyle name="Обычный 6 2" xfId="133"/>
    <cellStyle name="Обычный 6 3" xfId="134"/>
    <cellStyle name="Обычный_06" xfId="135"/>
    <cellStyle name="Обычный_12 Зинкевич" xfId="136"/>
    <cellStyle name="Обычный_4 категории вмесмте СОЦ_УРАЗЛИВІ__ТАБО_4 категорії Квота!!!_2014 рік" xfId="137"/>
    <cellStyle name="Обычный_АктЗах_5%квот Оксана" xfId="139"/>
    <cellStyle name="Обычный_Інваліди_Лайт1111" xfId="138"/>
    <cellStyle name="Обычный_Молодь_сравн_04_14_okremi_kategoriyi_01_2022_" xfId="140"/>
    <cellStyle name="Обычный_Перевірка_Молодь_до 18 років" xfId="141"/>
    <cellStyle name="Обычный_Табл. 3.15" xfId="142"/>
    <cellStyle name="Обычный_Укомплектування_11_2013" xfId="143"/>
    <cellStyle name="Підсумок" xfId="149"/>
    <cellStyle name="Плохой 2" xfId="144"/>
    <cellStyle name="Поганий" xfId="145"/>
    <cellStyle name="Пояснение 2" xfId="146"/>
    <cellStyle name="Примечание 2" xfId="147"/>
    <cellStyle name="Примітка" xfId="148"/>
    <cellStyle name="Середній" xfId="150"/>
    <cellStyle name="Стиль 1" xfId="151"/>
    <cellStyle name="Текст пояснення" xfId="152"/>
    <cellStyle name="Тысячи [0]_Анализ" xfId="153"/>
    <cellStyle name="Тысячи_Анализ" xfId="154"/>
    <cellStyle name="ФинᎰнсовый_Лист1 (3)_1" xfId="1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600120</xdr:colOff>
      <xdr:row>16</xdr:row>
      <xdr:rowOff>85680</xdr:rowOff>
    </xdr:from>
    <xdr:to>
      <xdr:col>3</xdr:col>
      <xdr:colOff>600480</xdr:colOff>
      <xdr:row>16</xdr:row>
      <xdr:rowOff>86040</xdr:rowOff>
    </xdr:to>
    <xdr:sp macro="" textlink="">
      <xdr:nvSpPr>
        <xdr:cNvPr id="2" name="Text Box 1" hidden="1"/>
        <xdr:cNvSpPr/>
      </xdr:nvSpPr>
      <xdr:spPr>
        <a:xfrm>
          <a:off x="3533760" y="4010040"/>
          <a:ext cx="360" cy="360"/>
        </a:xfrm>
        <a:prstGeom prst="rect">
          <a:avLst/>
        </a:prstGeom>
        <a:noFill/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5;&#1072;&#1094;&#1072;&#1082;&#1072;&#1085;&#1103;&#1085;/Users/MAKARE~1.ES/AppData/Local/Temp/Rar$DI00.418/&#1060;&#1080;&#1083;&#1100;&#1090;&#1088;_1908&#1086;&#1073;&#1083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5;&#1072;&#1094;&#1072;&#1082;&#1072;&#1085;&#1103;&#1085;/Users/MAKARE~1.ES/AppData/Local/Temp/Rar$DI00.418/2306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"/>
  <sheetViews>
    <sheetView view="pageBreakPreview" topLeftCell="A10" zoomScale="90" zoomScaleNormal="70" zoomScalePageLayoutView="90" workbookViewId="0">
      <selection activeCell="B14" sqref="B14:C15"/>
    </sheetView>
  </sheetViews>
  <sheetFormatPr defaultColWidth="8" defaultRowHeight="15"/>
  <cols>
    <col min="1" max="1" width="61.7109375" style="1" customWidth="1"/>
    <col min="2" max="3" width="23.85546875" style="2" customWidth="1"/>
    <col min="4" max="5" width="11.5703125" style="1" customWidth="1"/>
    <col min="6" max="1024" width="8" style="1"/>
  </cols>
  <sheetData>
    <row r="1" spans="1:11" ht="78" customHeight="1">
      <c r="A1" s="257" t="s">
        <v>0</v>
      </c>
      <c r="B1" s="257"/>
      <c r="C1" s="257"/>
      <c r="D1" s="257"/>
      <c r="E1" s="257"/>
    </row>
    <row r="2" spans="1:11" ht="3" customHeight="1">
      <c r="A2" s="257"/>
      <c r="B2" s="257"/>
      <c r="C2" s="257"/>
      <c r="D2" s="257"/>
      <c r="E2" s="257"/>
    </row>
    <row r="3" spans="1:11" s="3" customFormat="1" ht="23.25" customHeight="1">
      <c r="A3" s="255" t="s">
        <v>1</v>
      </c>
      <c r="B3" s="258" t="s">
        <v>109</v>
      </c>
      <c r="C3" s="258" t="s">
        <v>110</v>
      </c>
      <c r="D3" s="256" t="s">
        <v>2</v>
      </c>
      <c r="E3" s="256"/>
    </row>
    <row r="4" spans="1:11" s="3" customFormat="1" ht="33.75" customHeight="1">
      <c r="A4" s="255"/>
      <c r="B4" s="258"/>
      <c r="C4" s="258"/>
      <c r="D4" s="4" t="s">
        <v>3</v>
      </c>
      <c r="E4" s="5" t="s">
        <v>4</v>
      </c>
    </row>
    <row r="5" spans="1:11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>
      <c r="A6" s="9" t="s">
        <v>6</v>
      </c>
      <c r="B6" s="10" t="s">
        <v>7</v>
      </c>
      <c r="C6" s="11">
        <f>'2'!B7</f>
        <v>3620</v>
      </c>
      <c r="D6" s="12" t="s">
        <v>7</v>
      </c>
      <c r="E6" s="13" t="s">
        <v>7</v>
      </c>
      <c r="K6" s="14"/>
    </row>
    <row r="7" spans="1:11" s="3" customFormat="1" ht="30.75" customHeight="1">
      <c r="A7" s="9" t="s">
        <v>8</v>
      </c>
      <c r="B7" s="11">
        <f>'2'!C7</f>
        <v>6593</v>
      </c>
      <c r="C7" s="11">
        <f>'2'!D7</f>
        <v>3552</v>
      </c>
      <c r="D7" s="13">
        <f>ROUND(C7/B7*100,1)</f>
        <v>53.9</v>
      </c>
      <c r="E7" s="15">
        <f>C7-B7</f>
        <v>-3041</v>
      </c>
      <c r="K7" s="14"/>
    </row>
    <row r="8" spans="1:11" s="3" customFormat="1" ht="38.25" customHeight="1">
      <c r="A8" s="16" t="s">
        <v>9</v>
      </c>
      <c r="B8" s="11">
        <f>'2'!F7</f>
        <v>1535</v>
      </c>
      <c r="C8" s="11">
        <f>'2'!G7</f>
        <v>123</v>
      </c>
      <c r="D8" s="13">
        <f>ROUND(C8/B8*100,1)</f>
        <v>8</v>
      </c>
      <c r="E8" s="15">
        <f>C8-B8</f>
        <v>-1412</v>
      </c>
      <c r="K8" s="14"/>
    </row>
    <row r="9" spans="1:11" s="3" customFormat="1" ht="35.25" customHeight="1">
      <c r="A9" s="17" t="s">
        <v>10</v>
      </c>
      <c r="B9" s="11">
        <f>'2'!I7</f>
        <v>387</v>
      </c>
      <c r="C9" s="11">
        <f>'2'!J7</f>
        <v>147</v>
      </c>
      <c r="D9" s="13">
        <f>ROUND(C9/B9*100,1)</f>
        <v>38</v>
      </c>
      <c r="E9" s="15">
        <f>C9-B9</f>
        <v>-240</v>
      </c>
      <c r="K9" s="14"/>
    </row>
    <row r="10" spans="1:11" s="3" customFormat="1" ht="45.75" customHeight="1">
      <c r="A10" s="17" t="s">
        <v>11</v>
      </c>
      <c r="B10" s="11">
        <f>'2'!L7</f>
        <v>193</v>
      </c>
      <c r="C10" s="11">
        <f>'2'!M7</f>
        <v>24</v>
      </c>
      <c r="D10" s="13">
        <f>ROUND(C10/B10*100,1)</f>
        <v>12.4</v>
      </c>
      <c r="E10" s="15">
        <f>C10-B10</f>
        <v>-169</v>
      </c>
      <c r="K10" s="14"/>
    </row>
    <row r="11" spans="1:11" s="3" customFormat="1" ht="55.5" customHeight="1">
      <c r="A11" s="17" t="s">
        <v>12</v>
      </c>
      <c r="B11" s="11">
        <f>'2'!O7</f>
        <v>5604</v>
      </c>
      <c r="C11" s="11">
        <f>'2'!P7</f>
        <v>2097</v>
      </c>
      <c r="D11" s="13">
        <f>ROUND(C11/B11*100,1)</f>
        <v>37.4</v>
      </c>
      <c r="E11" s="15">
        <f>C11-B11</f>
        <v>-3507</v>
      </c>
      <c r="K11" s="14"/>
    </row>
    <row r="12" spans="1:11" s="3" customFormat="1" ht="12.75" customHeight="1">
      <c r="A12" s="254" t="s">
        <v>13</v>
      </c>
      <c r="B12" s="254"/>
      <c r="C12" s="254"/>
      <c r="D12" s="254"/>
      <c r="E12" s="254"/>
      <c r="K12" s="14"/>
    </row>
    <row r="13" spans="1:11" s="3" customFormat="1" ht="15" customHeight="1">
      <c r="A13" s="254"/>
      <c r="B13" s="254"/>
      <c r="C13" s="254"/>
      <c r="D13" s="254"/>
      <c r="E13" s="254"/>
      <c r="K13" s="14"/>
    </row>
    <row r="14" spans="1:11" s="3" customFormat="1" ht="24" customHeight="1">
      <c r="A14" s="255" t="s">
        <v>1</v>
      </c>
      <c r="B14" s="255" t="s">
        <v>111</v>
      </c>
      <c r="C14" s="255" t="s">
        <v>112</v>
      </c>
      <c r="D14" s="256" t="s">
        <v>2</v>
      </c>
      <c r="E14" s="256"/>
      <c r="K14" s="14"/>
    </row>
    <row r="15" spans="1:11" ht="35.25" customHeight="1">
      <c r="A15" s="255"/>
      <c r="B15" s="255"/>
      <c r="C15" s="255"/>
      <c r="D15" s="4" t="s">
        <v>3</v>
      </c>
      <c r="E15" s="5" t="s">
        <v>14</v>
      </c>
      <c r="K15" s="14"/>
    </row>
    <row r="16" spans="1:11" ht="27.75" customHeight="1">
      <c r="A16" s="9" t="s">
        <v>15</v>
      </c>
      <c r="B16" s="18" t="s">
        <v>7</v>
      </c>
      <c r="C16" s="19">
        <f>'2'!R7</f>
        <v>1992</v>
      </c>
      <c r="D16" s="20" t="s">
        <v>7</v>
      </c>
      <c r="E16" s="21" t="s">
        <v>7</v>
      </c>
      <c r="K16" s="14"/>
    </row>
    <row r="17" spans="1:11" ht="27.75" customHeight="1">
      <c r="A17" s="22" t="s">
        <v>16</v>
      </c>
      <c r="B17" s="23">
        <f>'2'!S7</f>
        <v>2015</v>
      </c>
      <c r="C17" s="23">
        <f>'2'!T7</f>
        <v>1976</v>
      </c>
      <c r="D17" s="20">
        <f>ROUND(C17/B17*100,1)</f>
        <v>98.1</v>
      </c>
      <c r="E17" s="24">
        <f>C17-B17</f>
        <v>-39</v>
      </c>
      <c r="K17" s="14"/>
    </row>
    <row r="18" spans="1:11" ht="30" customHeight="1">
      <c r="A18" s="22" t="s">
        <v>17</v>
      </c>
      <c r="B18" s="23">
        <f>'2'!V7</f>
        <v>1655</v>
      </c>
      <c r="C18" s="23">
        <f>'2'!W7</f>
        <v>1008</v>
      </c>
      <c r="D18" s="20">
        <f>ROUND(C18/B18*100,1)</f>
        <v>60.9</v>
      </c>
      <c r="E18" s="24" t="s">
        <v>18</v>
      </c>
      <c r="K18" s="14"/>
    </row>
    <row r="19" spans="1:11" ht="49.5" customHeight="1">
      <c r="A19" s="253" t="s">
        <v>19</v>
      </c>
      <c r="B19" s="253"/>
      <c r="C19" s="253"/>
      <c r="D19" s="253"/>
      <c r="E19" s="253"/>
    </row>
  </sheetData>
  <mergeCells count="12">
    <mergeCell ref="A1:E1"/>
    <mergeCell ref="A2:E2"/>
    <mergeCell ref="A3:A4"/>
    <mergeCell ref="B3:B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527777777777799" right="0.31527777777777799" top="0.55138888888888904" bottom="0.55138888888888904" header="0.511811023622047" footer="0.511811023622047"/>
  <pageSetup paperSize="9" scale="84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29"/>
  <sheetViews>
    <sheetView view="pageBreakPreview" topLeftCell="G1" zoomScale="90" zoomScaleNormal="85" zoomScalePageLayoutView="90" workbookViewId="0">
      <selection activeCell="V9" sqref="V9:W28"/>
    </sheetView>
  </sheetViews>
  <sheetFormatPr defaultColWidth="7.140625" defaultRowHeight="15.75"/>
  <cols>
    <col min="1" max="1" width="18.7109375" style="71" customWidth="1"/>
    <col min="2" max="2" width="14" style="71" customWidth="1"/>
    <col min="3" max="4" width="10.42578125" style="72" customWidth="1"/>
    <col min="5" max="5" width="8.5703125" style="73" customWidth="1"/>
    <col min="6" max="7" width="9.42578125" style="72" customWidth="1"/>
    <col min="8" max="8" width="8.28515625" style="73" customWidth="1"/>
    <col min="9" max="10" width="9.7109375" style="72" customWidth="1"/>
    <col min="11" max="11" width="9.7109375" style="73" customWidth="1"/>
    <col min="12" max="13" width="10" style="73" customWidth="1"/>
    <col min="14" max="14" width="8.140625" style="73" customWidth="1"/>
    <col min="15" max="16" width="14" style="72" customWidth="1"/>
    <col min="17" max="17" width="7.85546875" style="73" customWidth="1"/>
    <col min="18" max="18" width="18.5703125" style="72" customWidth="1"/>
    <col min="19" max="20" width="12.7109375" style="72" customWidth="1"/>
    <col min="21" max="21" width="12.7109375" style="73" customWidth="1"/>
    <col min="22" max="23" width="10.85546875" style="72" customWidth="1"/>
    <col min="24" max="24" width="10.85546875" style="73" customWidth="1"/>
    <col min="25" max="26" width="9.140625" style="72" customWidth="1"/>
    <col min="27" max="27" width="10.85546875" style="72" customWidth="1"/>
    <col min="28" max="249" width="9.140625" style="72" customWidth="1"/>
    <col min="250" max="250" width="18.7109375" style="72" customWidth="1"/>
    <col min="251" max="252" width="9.42578125" style="72" customWidth="1"/>
    <col min="253" max="253" width="7.7109375" style="72" customWidth="1"/>
    <col min="254" max="254" width="9.28515625" style="72" customWidth="1"/>
    <col min="255" max="255" width="9.85546875" style="72" customWidth="1"/>
    <col min="256" max="1024" width="7.140625" style="72"/>
  </cols>
  <sheetData>
    <row r="1" spans="1:24" s="80" customFormat="1" ht="63.75" customHeight="1">
      <c r="A1" s="75"/>
      <c r="B1" s="279" t="s">
        <v>117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120"/>
      <c r="P1" s="120"/>
      <c r="Q1" s="121"/>
      <c r="R1" s="120"/>
      <c r="S1" s="120"/>
      <c r="T1" s="120"/>
      <c r="U1" s="122"/>
      <c r="W1" s="29"/>
      <c r="X1" s="29" t="s">
        <v>20</v>
      </c>
    </row>
    <row r="2" spans="1:24" s="80" customFormat="1" ht="12" customHeight="1">
      <c r="A2" s="75"/>
      <c r="B2" s="76"/>
      <c r="C2" s="76"/>
      <c r="D2" s="76"/>
      <c r="E2" s="76"/>
      <c r="F2" s="82"/>
      <c r="G2" s="82"/>
      <c r="H2" s="82"/>
      <c r="I2" s="76"/>
      <c r="J2" s="76"/>
      <c r="K2" s="76"/>
      <c r="L2" s="76"/>
      <c r="M2" s="76"/>
      <c r="N2" s="123" t="s">
        <v>21</v>
      </c>
      <c r="O2" s="77"/>
      <c r="P2" s="77"/>
      <c r="Q2" s="78"/>
      <c r="R2" s="77"/>
      <c r="S2" s="77"/>
      <c r="T2" s="77"/>
      <c r="U2" s="79"/>
      <c r="W2" s="29"/>
      <c r="X2" s="124" t="s">
        <v>21</v>
      </c>
    </row>
    <row r="3" spans="1:24" s="80" customFormat="1" ht="27.75" customHeight="1">
      <c r="A3" s="280"/>
      <c r="B3" s="276" t="s">
        <v>22</v>
      </c>
      <c r="C3" s="276" t="s">
        <v>80</v>
      </c>
      <c r="D3" s="276"/>
      <c r="E3" s="276"/>
      <c r="F3" s="276" t="s">
        <v>63</v>
      </c>
      <c r="G3" s="276"/>
      <c r="H3" s="276"/>
      <c r="I3" s="276" t="s">
        <v>71</v>
      </c>
      <c r="J3" s="276"/>
      <c r="K3" s="276"/>
      <c r="L3" s="276" t="s">
        <v>72</v>
      </c>
      <c r="M3" s="276"/>
      <c r="N3" s="276"/>
      <c r="O3" s="275" t="s">
        <v>27</v>
      </c>
      <c r="P3" s="275"/>
      <c r="Q3" s="275"/>
      <c r="R3" s="276" t="s">
        <v>81</v>
      </c>
      <c r="S3" s="277" t="s">
        <v>74</v>
      </c>
      <c r="T3" s="277"/>
      <c r="U3" s="277"/>
      <c r="V3" s="276" t="s">
        <v>30</v>
      </c>
      <c r="W3" s="276"/>
      <c r="X3" s="276"/>
    </row>
    <row r="4" spans="1:24" s="84" customFormat="1" ht="14.25" customHeight="1">
      <c r="A4" s="280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5"/>
      <c r="P4" s="275"/>
      <c r="Q4" s="275"/>
      <c r="R4" s="276"/>
      <c r="S4" s="277"/>
      <c r="T4" s="277"/>
      <c r="U4" s="277"/>
      <c r="V4" s="276"/>
      <c r="W4" s="276"/>
      <c r="X4" s="276"/>
    </row>
    <row r="5" spans="1:24" s="84" customFormat="1" ht="11.25" customHeight="1">
      <c r="A5" s="280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5"/>
      <c r="P5" s="275"/>
      <c r="Q5" s="275"/>
      <c r="R5" s="276"/>
      <c r="S5" s="277"/>
      <c r="T5" s="277"/>
      <c r="U5" s="277"/>
      <c r="V5" s="276"/>
      <c r="W5" s="276"/>
      <c r="X5" s="276"/>
    </row>
    <row r="6" spans="1:24" s="84" customFormat="1" ht="29.25" customHeight="1">
      <c r="A6" s="280"/>
      <c r="B6" s="125" t="s">
        <v>31</v>
      </c>
      <c r="C6" s="125" t="s">
        <v>32</v>
      </c>
      <c r="D6" s="125" t="s">
        <v>31</v>
      </c>
      <c r="E6" s="126" t="s">
        <v>3</v>
      </c>
      <c r="F6" s="125" t="s">
        <v>32</v>
      </c>
      <c r="G6" s="125" t="s">
        <v>31</v>
      </c>
      <c r="H6" s="126" t="s">
        <v>3</v>
      </c>
      <c r="I6" s="125" t="s">
        <v>32</v>
      </c>
      <c r="J6" s="125" t="s">
        <v>31</v>
      </c>
      <c r="K6" s="126" t="s">
        <v>3</v>
      </c>
      <c r="L6" s="125" t="s">
        <v>32</v>
      </c>
      <c r="M6" s="125" t="s">
        <v>31</v>
      </c>
      <c r="N6" s="126" t="s">
        <v>3</v>
      </c>
      <c r="O6" s="125" t="s">
        <v>32</v>
      </c>
      <c r="P6" s="125" t="s">
        <v>31</v>
      </c>
      <c r="Q6" s="126" t="s">
        <v>3</v>
      </c>
      <c r="R6" s="125" t="s">
        <v>31</v>
      </c>
      <c r="S6" s="125" t="s">
        <v>32</v>
      </c>
      <c r="T6" s="125" t="s">
        <v>31</v>
      </c>
      <c r="U6" s="126" t="s">
        <v>3</v>
      </c>
      <c r="V6" s="125" t="s">
        <v>32</v>
      </c>
      <c r="W6" s="125" t="s">
        <v>31</v>
      </c>
      <c r="X6" s="126" t="s">
        <v>3</v>
      </c>
    </row>
    <row r="7" spans="1:24" s="128" customFormat="1" ht="11.25" customHeight="1">
      <c r="A7" s="127" t="s">
        <v>5</v>
      </c>
      <c r="B7" s="127">
        <v>1</v>
      </c>
      <c r="C7" s="127">
        <v>2</v>
      </c>
      <c r="D7" s="127">
        <v>3</v>
      </c>
      <c r="E7" s="127">
        <v>4</v>
      </c>
      <c r="F7" s="127">
        <v>5</v>
      </c>
      <c r="G7" s="127">
        <v>6</v>
      </c>
      <c r="H7" s="127">
        <v>7</v>
      </c>
      <c r="I7" s="127">
        <v>8</v>
      </c>
      <c r="J7" s="127">
        <v>9</v>
      </c>
      <c r="K7" s="127">
        <v>10</v>
      </c>
      <c r="L7" s="127">
        <v>11</v>
      </c>
      <c r="M7" s="127">
        <v>12</v>
      </c>
      <c r="N7" s="127">
        <v>13</v>
      </c>
      <c r="O7" s="127">
        <v>14</v>
      </c>
      <c r="P7" s="127">
        <v>15</v>
      </c>
      <c r="Q7" s="127">
        <v>16</v>
      </c>
      <c r="R7" s="127">
        <v>17</v>
      </c>
      <c r="S7" s="127">
        <v>18</v>
      </c>
      <c r="T7" s="127">
        <v>19</v>
      </c>
      <c r="U7" s="127">
        <v>20</v>
      </c>
      <c r="V7" s="127">
        <v>21</v>
      </c>
      <c r="W7" s="127">
        <v>22</v>
      </c>
      <c r="X7" s="127">
        <v>23</v>
      </c>
    </row>
    <row r="8" spans="1:24" s="93" customFormat="1" ht="18.75" customHeight="1">
      <c r="A8" s="89" t="s">
        <v>33</v>
      </c>
      <c r="B8" s="90">
        <f>SUM(B9:B28)</f>
        <v>4223</v>
      </c>
      <c r="C8" s="90">
        <f>SUM(C9:C28)</f>
        <v>7935</v>
      </c>
      <c r="D8" s="90">
        <f>SUM(D9:D28)</f>
        <v>3993</v>
      </c>
      <c r="E8" s="91">
        <f t="shared" ref="E8:E28" si="0">IF(C8=0,"",ROUND(D8/C8*100,1))</f>
        <v>50.3</v>
      </c>
      <c r="F8" s="129">
        <f>SUM(F9:F28)</f>
        <v>2202</v>
      </c>
      <c r="G8" s="129">
        <f>SUM(G9:G28)</f>
        <v>199</v>
      </c>
      <c r="H8" s="91">
        <f t="shared" ref="H8:H28" si="1">IF(F8=0,"",ROUND(G8/F8*100,1))</f>
        <v>9</v>
      </c>
      <c r="I8" s="129">
        <f>SUM(I9:I28)</f>
        <v>638</v>
      </c>
      <c r="J8" s="129">
        <f>SUM(J9:J28)</f>
        <v>250</v>
      </c>
      <c r="K8" s="91">
        <f t="shared" ref="K8:K28" si="2">IF(I8=0,"",ROUND(J8/I8*100,1))</f>
        <v>39.200000000000003</v>
      </c>
      <c r="L8" s="129">
        <f>SUM(L9:L28)</f>
        <v>221</v>
      </c>
      <c r="M8" s="129">
        <f>SUM(M9:M28)</f>
        <v>46</v>
      </c>
      <c r="N8" s="91">
        <f t="shared" ref="N8:N28" si="3">IF(L8=0,"",ROUND(M8/L8*100,1))</f>
        <v>20.8</v>
      </c>
      <c r="O8" s="129">
        <f>SUM(O9:O28)</f>
        <v>6421</v>
      </c>
      <c r="P8" s="129">
        <f>SUM(P9:P28)</f>
        <v>2176</v>
      </c>
      <c r="Q8" s="91">
        <f t="shared" ref="Q8:Q28" si="4">IF(O8=0,"",ROUND(P8/O8*100,1))</f>
        <v>33.9</v>
      </c>
      <c r="R8" s="129">
        <f>SUM(R9:R28)</f>
        <v>2206</v>
      </c>
      <c r="S8" s="129">
        <f>SUM(S9:S28)</f>
        <v>1709</v>
      </c>
      <c r="T8" s="129">
        <f>SUM(T9:T28)</f>
        <v>2172</v>
      </c>
      <c r="U8" s="91">
        <f t="shared" ref="U8:U28" si="5">IF(S8=0,"",ROUND(T8/S8*100,1))</f>
        <v>127.1</v>
      </c>
      <c r="V8" s="129">
        <f>SUM(V9:V28)</f>
        <v>1276</v>
      </c>
      <c r="W8" s="129">
        <f>SUM(W9:W28)</f>
        <v>1154</v>
      </c>
      <c r="X8" s="92">
        <f t="shared" ref="X8:X28" si="6">IF(V8=0,"",ROUND(W8/V8*100,1))</f>
        <v>90.4</v>
      </c>
    </row>
    <row r="9" spans="1:24" ht="16.5" customHeight="1">
      <c r="A9" s="94" t="s">
        <v>34</v>
      </c>
      <c r="B9" s="95">
        <v>134</v>
      </c>
      <c r="C9" s="96">
        <v>282</v>
      </c>
      <c r="D9" s="97">
        <v>132</v>
      </c>
      <c r="E9" s="98">
        <f t="shared" si="0"/>
        <v>46.8</v>
      </c>
      <c r="F9" s="99">
        <v>42</v>
      </c>
      <c r="G9" s="99">
        <v>0</v>
      </c>
      <c r="H9" s="98">
        <f t="shared" si="1"/>
        <v>0</v>
      </c>
      <c r="I9" s="97">
        <v>23</v>
      </c>
      <c r="J9" s="97">
        <v>6</v>
      </c>
      <c r="K9" s="98">
        <f t="shared" si="2"/>
        <v>26.1</v>
      </c>
      <c r="L9" s="99">
        <v>5</v>
      </c>
      <c r="M9" s="99">
        <v>0</v>
      </c>
      <c r="N9" s="130">
        <f t="shared" si="3"/>
        <v>0</v>
      </c>
      <c r="O9" s="99">
        <v>267</v>
      </c>
      <c r="P9" s="99">
        <v>60</v>
      </c>
      <c r="Q9" s="98">
        <f t="shared" si="4"/>
        <v>22.5</v>
      </c>
      <c r="R9" s="99">
        <v>69</v>
      </c>
      <c r="S9" s="97">
        <v>73</v>
      </c>
      <c r="T9" s="100">
        <v>68</v>
      </c>
      <c r="U9" s="98">
        <f t="shared" si="5"/>
        <v>93.2</v>
      </c>
      <c r="V9" s="97">
        <v>57</v>
      </c>
      <c r="W9" s="97">
        <v>35</v>
      </c>
      <c r="X9" s="102">
        <f t="shared" si="6"/>
        <v>61.4</v>
      </c>
    </row>
    <row r="10" spans="1:24" ht="16.5" customHeight="1">
      <c r="A10" s="94" t="s">
        <v>35</v>
      </c>
      <c r="B10" s="95">
        <v>154</v>
      </c>
      <c r="C10" s="96">
        <v>326</v>
      </c>
      <c r="D10" s="97">
        <v>147</v>
      </c>
      <c r="E10" s="98">
        <f t="shared" si="0"/>
        <v>45.1</v>
      </c>
      <c r="F10" s="99">
        <v>107</v>
      </c>
      <c r="G10" s="99">
        <v>21</v>
      </c>
      <c r="H10" s="98">
        <f t="shared" si="1"/>
        <v>19.600000000000001</v>
      </c>
      <c r="I10" s="97">
        <v>57</v>
      </c>
      <c r="J10" s="97">
        <v>30</v>
      </c>
      <c r="K10" s="98">
        <f t="shared" si="2"/>
        <v>52.6</v>
      </c>
      <c r="L10" s="99">
        <v>6</v>
      </c>
      <c r="M10" s="99">
        <v>4</v>
      </c>
      <c r="N10" s="130">
        <f t="shared" si="3"/>
        <v>66.7</v>
      </c>
      <c r="O10" s="99">
        <v>312</v>
      </c>
      <c r="P10" s="99">
        <v>116</v>
      </c>
      <c r="Q10" s="98">
        <f t="shared" si="4"/>
        <v>37.200000000000003</v>
      </c>
      <c r="R10" s="99">
        <v>79</v>
      </c>
      <c r="S10" s="97">
        <v>82</v>
      </c>
      <c r="T10" s="100">
        <v>79</v>
      </c>
      <c r="U10" s="98">
        <f t="shared" si="5"/>
        <v>96.3</v>
      </c>
      <c r="V10" s="97">
        <v>58</v>
      </c>
      <c r="W10" s="97">
        <v>38</v>
      </c>
      <c r="X10" s="102">
        <f t="shared" si="6"/>
        <v>65.5</v>
      </c>
    </row>
    <row r="11" spans="1:24" ht="16.5" customHeight="1">
      <c r="A11" s="94" t="s">
        <v>36</v>
      </c>
      <c r="B11" s="95">
        <v>76</v>
      </c>
      <c r="C11" s="96">
        <v>197</v>
      </c>
      <c r="D11" s="97">
        <v>74</v>
      </c>
      <c r="E11" s="98">
        <f t="shared" si="0"/>
        <v>37.6</v>
      </c>
      <c r="F11" s="99">
        <v>61</v>
      </c>
      <c r="G11" s="99">
        <v>5</v>
      </c>
      <c r="H11" s="98">
        <f t="shared" si="1"/>
        <v>8.1999999999999993</v>
      </c>
      <c r="I11" s="97">
        <v>30</v>
      </c>
      <c r="J11" s="97">
        <v>13</v>
      </c>
      <c r="K11" s="98">
        <f t="shared" si="2"/>
        <v>43.3</v>
      </c>
      <c r="L11" s="99">
        <v>10</v>
      </c>
      <c r="M11" s="99">
        <v>4</v>
      </c>
      <c r="N11" s="130">
        <f t="shared" si="3"/>
        <v>40</v>
      </c>
      <c r="O11" s="99">
        <v>184</v>
      </c>
      <c r="P11" s="99">
        <v>61</v>
      </c>
      <c r="Q11" s="98">
        <f t="shared" si="4"/>
        <v>33.200000000000003</v>
      </c>
      <c r="R11" s="99">
        <v>42</v>
      </c>
      <c r="S11" s="97">
        <v>44</v>
      </c>
      <c r="T11" s="100">
        <v>42</v>
      </c>
      <c r="U11" s="98">
        <f t="shared" si="5"/>
        <v>95.5</v>
      </c>
      <c r="V11" s="97">
        <v>30</v>
      </c>
      <c r="W11" s="97">
        <v>9</v>
      </c>
      <c r="X11" s="102">
        <f t="shared" si="6"/>
        <v>30</v>
      </c>
    </row>
    <row r="12" spans="1:24" ht="16.5" customHeight="1">
      <c r="A12" s="94" t="s">
        <v>37</v>
      </c>
      <c r="B12" s="95">
        <v>117</v>
      </c>
      <c r="C12" s="96">
        <v>196</v>
      </c>
      <c r="D12" s="97">
        <v>114</v>
      </c>
      <c r="E12" s="98">
        <f t="shared" si="0"/>
        <v>58.2</v>
      </c>
      <c r="F12" s="99">
        <v>95</v>
      </c>
      <c r="G12" s="99">
        <v>7</v>
      </c>
      <c r="H12" s="98">
        <f t="shared" si="1"/>
        <v>7.4</v>
      </c>
      <c r="I12" s="97">
        <v>32</v>
      </c>
      <c r="J12" s="97">
        <v>12</v>
      </c>
      <c r="K12" s="98">
        <f t="shared" si="2"/>
        <v>37.5</v>
      </c>
      <c r="L12" s="99">
        <v>8</v>
      </c>
      <c r="M12" s="99">
        <v>0</v>
      </c>
      <c r="N12" s="130">
        <f t="shared" si="3"/>
        <v>0</v>
      </c>
      <c r="O12" s="99">
        <v>184</v>
      </c>
      <c r="P12" s="99">
        <v>78</v>
      </c>
      <c r="Q12" s="98">
        <f t="shared" si="4"/>
        <v>42.4</v>
      </c>
      <c r="R12" s="99">
        <v>74</v>
      </c>
      <c r="S12" s="97">
        <v>38</v>
      </c>
      <c r="T12" s="100">
        <v>74</v>
      </c>
      <c r="U12" s="98">
        <f t="shared" si="5"/>
        <v>194.7</v>
      </c>
      <c r="V12" s="97">
        <v>22</v>
      </c>
      <c r="W12" s="97">
        <v>42</v>
      </c>
      <c r="X12" s="102">
        <f t="shared" si="6"/>
        <v>190.9</v>
      </c>
    </row>
    <row r="13" spans="1:24" ht="16.5" customHeight="1">
      <c r="A13" s="94" t="s">
        <v>38</v>
      </c>
      <c r="B13" s="95">
        <v>137</v>
      </c>
      <c r="C13" s="96">
        <v>166</v>
      </c>
      <c r="D13" s="97">
        <v>130</v>
      </c>
      <c r="E13" s="98">
        <f t="shared" si="0"/>
        <v>78.3</v>
      </c>
      <c r="F13" s="99">
        <v>58</v>
      </c>
      <c r="G13" s="99">
        <v>3</v>
      </c>
      <c r="H13" s="98">
        <f t="shared" si="1"/>
        <v>5.2</v>
      </c>
      <c r="I13" s="97">
        <v>28</v>
      </c>
      <c r="J13" s="97">
        <v>14</v>
      </c>
      <c r="K13" s="98">
        <f t="shared" si="2"/>
        <v>50</v>
      </c>
      <c r="L13" s="99">
        <v>10</v>
      </c>
      <c r="M13" s="99">
        <v>0</v>
      </c>
      <c r="N13" s="130">
        <f t="shared" si="3"/>
        <v>0</v>
      </c>
      <c r="O13" s="99">
        <v>158</v>
      </c>
      <c r="P13" s="99">
        <v>77</v>
      </c>
      <c r="Q13" s="98">
        <f t="shared" si="4"/>
        <v>48.7</v>
      </c>
      <c r="R13" s="99">
        <v>88</v>
      </c>
      <c r="S13" s="97">
        <v>39</v>
      </c>
      <c r="T13" s="100">
        <v>87</v>
      </c>
      <c r="U13" s="98">
        <f t="shared" si="5"/>
        <v>223.1</v>
      </c>
      <c r="V13" s="97">
        <v>33</v>
      </c>
      <c r="W13" s="97">
        <v>37</v>
      </c>
      <c r="X13" s="102">
        <f t="shared" si="6"/>
        <v>112.1</v>
      </c>
    </row>
    <row r="14" spans="1:24" ht="16.5" customHeight="1">
      <c r="A14" s="94" t="s">
        <v>39</v>
      </c>
      <c r="B14" s="95">
        <v>90</v>
      </c>
      <c r="C14" s="96">
        <v>194</v>
      </c>
      <c r="D14" s="97">
        <v>87</v>
      </c>
      <c r="E14" s="98">
        <f t="shared" si="0"/>
        <v>44.8</v>
      </c>
      <c r="F14" s="99">
        <v>82</v>
      </c>
      <c r="G14" s="99">
        <v>3</v>
      </c>
      <c r="H14" s="98">
        <f t="shared" si="1"/>
        <v>3.7</v>
      </c>
      <c r="I14" s="97">
        <v>30</v>
      </c>
      <c r="J14" s="97">
        <v>9</v>
      </c>
      <c r="K14" s="98">
        <f t="shared" si="2"/>
        <v>30</v>
      </c>
      <c r="L14" s="99">
        <v>38</v>
      </c>
      <c r="M14" s="99">
        <v>5</v>
      </c>
      <c r="N14" s="130">
        <f t="shared" si="3"/>
        <v>13.2</v>
      </c>
      <c r="O14" s="99">
        <v>163</v>
      </c>
      <c r="P14" s="99">
        <v>59</v>
      </c>
      <c r="Q14" s="98">
        <f t="shared" si="4"/>
        <v>36.200000000000003</v>
      </c>
      <c r="R14" s="99">
        <v>37</v>
      </c>
      <c r="S14" s="97">
        <v>27</v>
      </c>
      <c r="T14" s="100">
        <v>36</v>
      </c>
      <c r="U14" s="98">
        <f t="shared" si="5"/>
        <v>133.30000000000001</v>
      </c>
      <c r="V14" s="97">
        <v>17</v>
      </c>
      <c r="W14" s="97">
        <v>23</v>
      </c>
      <c r="X14" s="102">
        <f t="shared" si="6"/>
        <v>135.30000000000001</v>
      </c>
    </row>
    <row r="15" spans="1:24" ht="16.5" customHeight="1">
      <c r="A15" s="94" t="s">
        <v>40</v>
      </c>
      <c r="B15" s="95">
        <v>304</v>
      </c>
      <c r="C15" s="96">
        <v>619</v>
      </c>
      <c r="D15" s="97">
        <v>300</v>
      </c>
      <c r="E15" s="98">
        <f t="shared" si="0"/>
        <v>48.5</v>
      </c>
      <c r="F15" s="99">
        <v>181</v>
      </c>
      <c r="G15" s="99">
        <v>13</v>
      </c>
      <c r="H15" s="98">
        <f t="shared" si="1"/>
        <v>7.2</v>
      </c>
      <c r="I15" s="97">
        <v>37</v>
      </c>
      <c r="J15" s="97">
        <v>23</v>
      </c>
      <c r="K15" s="98">
        <f t="shared" si="2"/>
        <v>62.2</v>
      </c>
      <c r="L15" s="99">
        <v>2</v>
      </c>
      <c r="M15" s="99">
        <v>0</v>
      </c>
      <c r="N15" s="130">
        <f t="shared" si="3"/>
        <v>0</v>
      </c>
      <c r="O15" s="99">
        <v>472</v>
      </c>
      <c r="P15" s="99">
        <v>111</v>
      </c>
      <c r="Q15" s="98">
        <f t="shared" si="4"/>
        <v>23.5</v>
      </c>
      <c r="R15" s="99">
        <v>181</v>
      </c>
      <c r="S15" s="97">
        <v>69</v>
      </c>
      <c r="T15" s="100">
        <v>181</v>
      </c>
      <c r="U15" s="98">
        <f t="shared" si="5"/>
        <v>262.3</v>
      </c>
      <c r="V15" s="97">
        <v>51</v>
      </c>
      <c r="W15" s="97">
        <v>86</v>
      </c>
      <c r="X15" s="102">
        <f t="shared" si="6"/>
        <v>168.6</v>
      </c>
    </row>
    <row r="16" spans="1:24" ht="16.5" customHeight="1">
      <c r="A16" s="94" t="s">
        <v>41</v>
      </c>
      <c r="B16" s="95">
        <v>288</v>
      </c>
      <c r="C16" s="96">
        <v>448</v>
      </c>
      <c r="D16" s="97">
        <v>279</v>
      </c>
      <c r="E16" s="98">
        <f t="shared" si="0"/>
        <v>62.3</v>
      </c>
      <c r="F16" s="99">
        <v>193</v>
      </c>
      <c r="G16" s="99">
        <v>15</v>
      </c>
      <c r="H16" s="98">
        <f t="shared" si="1"/>
        <v>7.8</v>
      </c>
      <c r="I16" s="97">
        <v>66</v>
      </c>
      <c r="J16" s="97">
        <v>39</v>
      </c>
      <c r="K16" s="98">
        <f t="shared" si="2"/>
        <v>59.1</v>
      </c>
      <c r="L16" s="99">
        <v>0</v>
      </c>
      <c r="M16" s="99">
        <v>9</v>
      </c>
      <c r="N16" s="130" t="str">
        <f t="shared" si="3"/>
        <v/>
      </c>
      <c r="O16" s="99">
        <v>386</v>
      </c>
      <c r="P16" s="99">
        <v>168</v>
      </c>
      <c r="Q16" s="98">
        <f t="shared" si="4"/>
        <v>43.5</v>
      </c>
      <c r="R16" s="99">
        <v>175</v>
      </c>
      <c r="S16" s="97">
        <v>60</v>
      </c>
      <c r="T16" s="100">
        <v>172</v>
      </c>
      <c r="U16" s="98">
        <f t="shared" si="5"/>
        <v>286.7</v>
      </c>
      <c r="V16" s="97">
        <v>45</v>
      </c>
      <c r="W16" s="97">
        <v>86</v>
      </c>
      <c r="X16" s="102">
        <f t="shared" si="6"/>
        <v>191.1</v>
      </c>
    </row>
    <row r="17" spans="1:24" ht="16.5" customHeight="1">
      <c r="A17" s="94" t="s">
        <v>42</v>
      </c>
      <c r="B17" s="95">
        <v>102</v>
      </c>
      <c r="C17" s="96">
        <v>207</v>
      </c>
      <c r="D17" s="97">
        <v>101</v>
      </c>
      <c r="E17" s="98">
        <f t="shared" si="0"/>
        <v>48.8</v>
      </c>
      <c r="F17" s="99">
        <v>71</v>
      </c>
      <c r="G17" s="99">
        <v>3</v>
      </c>
      <c r="H17" s="98">
        <f t="shared" si="1"/>
        <v>4.2</v>
      </c>
      <c r="I17" s="97">
        <v>24</v>
      </c>
      <c r="J17" s="97">
        <v>10</v>
      </c>
      <c r="K17" s="98">
        <f t="shared" si="2"/>
        <v>41.7</v>
      </c>
      <c r="L17" s="99">
        <v>24</v>
      </c>
      <c r="M17" s="99">
        <v>0</v>
      </c>
      <c r="N17" s="130">
        <f t="shared" si="3"/>
        <v>0</v>
      </c>
      <c r="O17" s="99">
        <v>190</v>
      </c>
      <c r="P17" s="99">
        <v>83</v>
      </c>
      <c r="Q17" s="98">
        <f t="shared" si="4"/>
        <v>43.7</v>
      </c>
      <c r="R17" s="99">
        <v>76</v>
      </c>
      <c r="S17" s="97">
        <v>45</v>
      </c>
      <c r="T17" s="100">
        <v>75</v>
      </c>
      <c r="U17" s="98">
        <f t="shared" si="5"/>
        <v>166.7</v>
      </c>
      <c r="V17" s="97">
        <v>31</v>
      </c>
      <c r="W17" s="97">
        <v>25</v>
      </c>
      <c r="X17" s="102">
        <f t="shared" si="6"/>
        <v>80.599999999999994</v>
      </c>
    </row>
    <row r="18" spans="1:24" ht="16.5" customHeight="1">
      <c r="A18" s="94" t="s">
        <v>43</v>
      </c>
      <c r="B18" s="95">
        <v>97</v>
      </c>
      <c r="C18" s="96">
        <v>161</v>
      </c>
      <c r="D18" s="97">
        <v>96</v>
      </c>
      <c r="E18" s="98">
        <f t="shared" si="0"/>
        <v>59.6</v>
      </c>
      <c r="F18" s="99">
        <v>58</v>
      </c>
      <c r="G18" s="99">
        <v>0</v>
      </c>
      <c r="H18" s="98">
        <f t="shared" si="1"/>
        <v>0</v>
      </c>
      <c r="I18" s="97">
        <v>53</v>
      </c>
      <c r="J18" s="97">
        <v>15</v>
      </c>
      <c r="K18" s="98">
        <f t="shared" si="2"/>
        <v>28.3</v>
      </c>
      <c r="L18" s="99">
        <v>3</v>
      </c>
      <c r="M18" s="99">
        <v>2</v>
      </c>
      <c r="N18" s="130">
        <f t="shared" si="3"/>
        <v>66.7</v>
      </c>
      <c r="O18" s="99">
        <v>124</v>
      </c>
      <c r="P18" s="99">
        <v>58</v>
      </c>
      <c r="Q18" s="98">
        <f t="shared" si="4"/>
        <v>46.8</v>
      </c>
      <c r="R18" s="99">
        <v>49</v>
      </c>
      <c r="S18" s="97">
        <v>28</v>
      </c>
      <c r="T18" s="100">
        <v>48</v>
      </c>
      <c r="U18" s="98">
        <f t="shared" si="5"/>
        <v>171.4</v>
      </c>
      <c r="V18" s="97">
        <v>21</v>
      </c>
      <c r="W18" s="97">
        <v>12</v>
      </c>
      <c r="X18" s="102">
        <f t="shared" si="6"/>
        <v>57.1</v>
      </c>
    </row>
    <row r="19" spans="1:24" ht="16.5" customHeight="1">
      <c r="A19" s="94" t="s">
        <v>44</v>
      </c>
      <c r="B19" s="95">
        <v>228</v>
      </c>
      <c r="C19" s="96">
        <v>316</v>
      </c>
      <c r="D19" s="97">
        <v>214</v>
      </c>
      <c r="E19" s="98">
        <f t="shared" si="0"/>
        <v>67.7</v>
      </c>
      <c r="F19" s="99">
        <v>60</v>
      </c>
      <c r="G19" s="99">
        <v>2</v>
      </c>
      <c r="H19" s="98">
        <f t="shared" si="1"/>
        <v>3.3</v>
      </c>
      <c r="I19" s="97">
        <v>20</v>
      </c>
      <c r="J19" s="97">
        <v>19</v>
      </c>
      <c r="K19" s="98">
        <f t="shared" si="2"/>
        <v>95</v>
      </c>
      <c r="L19" s="99">
        <v>4</v>
      </c>
      <c r="M19" s="99">
        <v>0</v>
      </c>
      <c r="N19" s="130">
        <f t="shared" si="3"/>
        <v>0</v>
      </c>
      <c r="O19" s="99">
        <v>260</v>
      </c>
      <c r="P19" s="99">
        <v>93</v>
      </c>
      <c r="Q19" s="98">
        <f t="shared" si="4"/>
        <v>35.799999999999997</v>
      </c>
      <c r="R19" s="99">
        <v>135</v>
      </c>
      <c r="S19" s="97">
        <v>104</v>
      </c>
      <c r="T19" s="100">
        <v>135</v>
      </c>
      <c r="U19" s="98">
        <f t="shared" si="5"/>
        <v>129.80000000000001</v>
      </c>
      <c r="V19" s="97">
        <v>76</v>
      </c>
      <c r="W19" s="97">
        <v>58</v>
      </c>
      <c r="X19" s="102">
        <f t="shared" si="6"/>
        <v>76.3</v>
      </c>
    </row>
    <row r="20" spans="1:24" ht="16.5" customHeight="1">
      <c r="A20" s="94" t="s">
        <v>45</v>
      </c>
      <c r="B20" s="95">
        <v>311</v>
      </c>
      <c r="C20" s="96">
        <v>467</v>
      </c>
      <c r="D20" s="97">
        <v>287</v>
      </c>
      <c r="E20" s="98">
        <f t="shared" si="0"/>
        <v>61.5</v>
      </c>
      <c r="F20" s="99">
        <v>112</v>
      </c>
      <c r="G20" s="99">
        <v>13</v>
      </c>
      <c r="H20" s="98">
        <f t="shared" si="1"/>
        <v>11.6</v>
      </c>
      <c r="I20" s="97">
        <v>36</v>
      </c>
      <c r="J20" s="97">
        <v>10</v>
      </c>
      <c r="K20" s="98">
        <f t="shared" si="2"/>
        <v>27.8</v>
      </c>
      <c r="L20" s="99">
        <v>27</v>
      </c>
      <c r="M20" s="99">
        <v>9</v>
      </c>
      <c r="N20" s="130">
        <f t="shared" si="3"/>
        <v>33.299999999999997</v>
      </c>
      <c r="O20" s="99">
        <v>378</v>
      </c>
      <c r="P20" s="99">
        <v>161</v>
      </c>
      <c r="Q20" s="98">
        <f t="shared" si="4"/>
        <v>42.6</v>
      </c>
      <c r="R20" s="99">
        <v>181</v>
      </c>
      <c r="S20" s="97">
        <v>126</v>
      </c>
      <c r="T20" s="100">
        <v>179</v>
      </c>
      <c r="U20" s="98">
        <f t="shared" si="5"/>
        <v>142.1</v>
      </c>
      <c r="V20" s="97">
        <v>81</v>
      </c>
      <c r="W20" s="97">
        <v>98</v>
      </c>
      <c r="X20" s="102">
        <f t="shared" si="6"/>
        <v>121</v>
      </c>
    </row>
    <row r="21" spans="1:24" ht="16.5" customHeight="1">
      <c r="A21" s="94" t="s">
        <v>46</v>
      </c>
      <c r="B21" s="95">
        <v>162</v>
      </c>
      <c r="C21" s="96">
        <v>242</v>
      </c>
      <c r="D21" s="97">
        <v>148</v>
      </c>
      <c r="E21" s="98">
        <f t="shared" si="0"/>
        <v>61.2</v>
      </c>
      <c r="F21" s="99">
        <v>99</v>
      </c>
      <c r="G21" s="99">
        <v>2</v>
      </c>
      <c r="H21" s="98">
        <f t="shared" si="1"/>
        <v>2</v>
      </c>
      <c r="I21" s="97">
        <v>2</v>
      </c>
      <c r="J21" s="97">
        <v>1</v>
      </c>
      <c r="K21" s="98">
        <f t="shared" si="2"/>
        <v>50</v>
      </c>
      <c r="L21" s="99">
        <v>10</v>
      </c>
      <c r="M21" s="99">
        <v>0</v>
      </c>
      <c r="N21" s="130">
        <f t="shared" si="3"/>
        <v>0</v>
      </c>
      <c r="O21" s="99">
        <v>237</v>
      </c>
      <c r="P21" s="99">
        <v>102</v>
      </c>
      <c r="Q21" s="98">
        <f t="shared" si="4"/>
        <v>43</v>
      </c>
      <c r="R21" s="99">
        <v>83</v>
      </c>
      <c r="S21" s="97">
        <v>54</v>
      </c>
      <c r="T21" s="100">
        <v>83</v>
      </c>
      <c r="U21" s="98">
        <f t="shared" si="5"/>
        <v>153.69999999999999</v>
      </c>
      <c r="V21" s="97">
        <v>36</v>
      </c>
      <c r="W21" s="97">
        <v>36</v>
      </c>
      <c r="X21" s="102">
        <f t="shared" si="6"/>
        <v>100</v>
      </c>
    </row>
    <row r="22" spans="1:24" ht="16.5" customHeight="1">
      <c r="A22" s="94" t="s">
        <v>47</v>
      </c>
      <c r="B22" s="95">
        <v>95</v>
      </c>
      <c r="C22" s="96">
        <v>218</v>
      </c>
      <c r="D22" s="97">
        <v>91</v>
      </c>
      <c r="E22" s="98">
        <f t="shared" si="0"/>
        <v>41.7</v>
      </c>
      <c r="F22" s="99">
        <v>79</v>
      </c>
      <c r="G22" s="99">
        <v>5</v>
      </c>
      <c r="H22" s="98">
        <f t="shared" si="1"/>
        <v>6.3</v>
      </c>
      <c r="I22" s="97">
        <v>27</v>
      </c>
      <c r="J22" s="97">
        <v>4</v>
      </c>
      <c r="K22" s="98">
        <f t="shared" si="2"/>
        <v>14.8</v>
      </c>
      <c r="L22" s="99">
        <v>13</v>
      </c>
      <c r="M22" s="99">
        <v>0</v>
      </c>
      <c r="N22" s="130">
        <f t="shared" si="3"/>
        <v>0</v>
      </c>
      <c r="O22" s="99">
        <v>171</v>
      </c>
      <c r="P22" s="99">
        <v>52</v>
      </c>
      <c r="Q22" s="98">
        <f t="shared" si="4"/>
        <v>30.4</v>
      </c>
      <c r="R22" s="99">
        <v>40</v>
      </c>
      <c r="S22" s="97">
        <v>53</v>
      </c>
      <c r="T22" s="100">
        <v>40</v>
      </c>
      <c r="U22" s="98">
        <f t="shared" si="5"/>
        <v>75.5</v>
      </c>
      <c r="V22" s="97">
        <v>40</v>
      </c>
      <c r="W22" s="97">
        <v>23</v>
      </c>
      <c r="X22" s="102">
        <f t="shared" si="6"/>
        <v>57.5</v>
      </c>
    </row>
    <row r="23" spans="1:24" ht="16.5" customHeight="1">
      <c r="A23" s="94" t="s">
        <v>48</v>
      </c>
      <c r="B23" s="95">
        <v>230</v>
      </c>
      <c r="C23" s="96">
        <v>332</v>
      </c>
      <c r="D23" s="97">
        <v>226</v>
      </c>
      <c r="E23" s="98">
        <f t="shared" si="0"/>
        <v>68.099999999999994</v>
      </c>
      <c r="F23" s="99">
        <v>185</v>
      </c>
      <c r="G23" s="99">
        <v>19</v>
      </c>
      <c r="H23" s="98">
        <f t="shared" si="1"/>
        <v>10.3</v>
      </c>
      <c r="I23" s="97">
        <v>49</v>
      </c>
      <c r="J23" s="97">
        <v>9</v>
      </c>
      <c r="K23" s="98">
        <f t="shared" si="2"/>
        <v>18.399999999999999</v>
      </c>
      <c r="L23" s="99">
        <v>12</v>
      </c>
      <c r="M23" s="99">
        <v>4</v>
      </c>
      <c r="N23" s="130">
        <f t="shared" si="3"/>
        <v>33.299999999999997</v>
      </c>
      <c r="O23" s="99">
        <v>287</v>
      </c>
      <c r="P23" s="99">
        <v>108</v>
      </c>
      <c r="Q23" s="98">
        <f t="shared" si="4"/>
        <v>37.6</v>
      </c>
      <c r="R23" s="99">
        <v>119</v>
      </c>
      <c r="S23" s="97">
        <v>53</v>
      </c>
      <c r="T23" s="100">
        <v>119</v>
      </c>
      <c r="U23" s="98">
        <f t="shared" si="5"/>
        <v>224.5</v>
      </c>
      <c r="V23" s="97">
        <v>44</v>
      </c>
      <c r="W23" s="97">
        <v>71</v>
      </c>
      <c r="X23" s="102">
        <f t="shared" si="6"/>
        <v>161.4</v>
      </c>
    </row>
    <row r="24" spans="1:24" ht="16.5" customHeight="1">
      <c r="A24" s="94" t="s">
        <v>49</v>
      </c>
      <c r="B24" s="95">
        <v>211</v>
      </c>
      <c r="C24" s="96">
        <v>286</v>
      </c>
      <c r="D24" s="97">
        <v>190</v>
      </c>
      <c r="E24" s="98">
        <f t="shared" si="0"/>
        <v>66.400000000000006</v>
      </c>
      <c r="F24" s="99">
        <v>92</v>
      </c>
      <c r="G24" s="99">
        <v>3</v>
      </c>
      <c r="H24" s="98">
        <f t="shared" si="1"/>
        <v>3.3</v>
      </c>
      <c r="I24" s="97">
        <v>21</v>
      </c>
      <c r="J24" s="97">
        <v>9</v>
      </c>
      <c r="K24" s="98">
        <f t="shared" si="2"/>
        <v>42.9</v>
      </c>
      <c r="L24" s="99">
        <v>1</v>
      </c>
      <c r="M24" s="99">
        <v>0</v>
      </c>
      <c r="N24" s="130">
        <f t="shared" si="3"/>
        <v>0</v>
      </c>
      <c r="O24" s="99">
        <v>246</v>
      </c>
      <c r="P24" s="99">
        <v>102</v>
      </c>
      <c r="Q24" s="98">
        <f t="shared" si="4"/>
        <v>41.5</v>
      </c>
      <c r="R24" s="99">
        <v>115</v>
      </c>
      <c r="S24" s="97">
        <v>36</v>
      </c>
      <c r="T24" s="100">
        <v>113</v>
      </c>
      <c r="U24" s="98">
        <f t="shared" si="5"/>
        <v>313.89999999999998</v>
      </c>
      <c r="V24" s="97">
        <v>25</v>
      </c>
      <c r="W24" s="97">
        <v>69</v>
      </c>
      <c r="X24" s="102">
        <f t="shared" si="6"/>
        <v>276</v>
      </c>
    </row>
    <row r="25" spans="1:24" ht="16.5" customHeight="1">
      <c r="A25" s="94" t="s">
        <v>50</v>
      </c>
      <c r="B25" s="95">
        <v>161</v>
      </c>
      <c r="C25" s="96">
        <v>331</v>
      </c>
      <c r="D25" s="97">
        <v>152</v>
      </c>
      <c r="E25" s="98">
        <f t="shared" si="0"/>
        <v>45.9</v>
      </c>
      <c r="F25" s="99">
        <v>56</v>
      </c>
      <c r="G25" s="99">
        <v>10</v>
      </c>
      <c r="H25" s="98">
        <f t="shared" si="1"/>
        <v>17.899999999999999</v>
      </c>
      <c r="I25" s="97">
        <v>3</v>
      </c>
      <c r="J25" s="97">
        <v>0</v>
      </c>
      <c r="K25" s="98">
        <f t="shared" si="2"/>
        <v>0</v>
      </c>
      <c r="L25" s="99">
        <v>13</v>
      </c>
      <c r="M25" s="99">
        <v>3</v>
      </c>
      <c r="N25" s="130">
        <f t="shared" si="3"/>
        <v>23.1</v>
      </c>
      <c r="O25" s="99">
        <v>254</v>
      </c>
      <c r="P25" s="99">
        <v>101</v>
      </c>
      <c r="Q25" s="98">
        <f t="shared" si="4"/>
        <v>39.799999999999997</v>
      </c>
      <c r="R25" s="99">
        <v>89</v>
      </c>
      <c r="S25" s="97">
        <v>80</v>
      </c>
      <c r="T25" s="100">
        <v>87</v>
      </c>
      <c r="U25" s="98">
        <f t="shared" si="5"/>
        <v>108.8</v>
      </c>
      <c r="V25" s="97">
        <v>67</v>
      </c>
      <c r="W25" s="97">
        <v>46</v>
      </c>
      <c r="X25" s="102">
        <f t="shared" si="6"/>
        <v>68.7</v>
      </c>
    </row>
    <row r="26" spans="1:24" ht="16.5" customHeight="1">
      <c r="A26" s="94" t="s">
        <v>51</v>
      </c>
      <c r="B26" s="95">
        <v>228</v>
      </c>
      <c r="C26" s="96">
        <v>282</v>
      </c>
      <c r="D26" s="97">
        <v>214</v>
      </c>
      <c r="E26" s="98">
        <f t="shared" si="0"/>
        <v>75.900000000000006</v>
      </c>
      <c r="F26" s="99">
        <v>120</v>
      </c>
      <c r="G26" s="99">
        <v>20</v>
      </c>
      <c r="H26" s="98">
        <f t="shared" si="1"/>
        <v>16.7</v>
      </c>
      <c r="I26" s="97">
        <v>32</v>
      </c>
      <c r="J26" s="97">
        <v>14</v>
      </c>
      <c r="K26" s="98">
        <f t="shared" si="2"/>
        <v>43.8</v>
      </c>
      <c r="L26" s="99">
        <v>27</v>
      </c>
      <c r="M26" s="99">
        <v>6</v>
      </c>
      <c r="N26" s="130">
        <f t="shared" si="3"/>
        <v>22.2</v>
      </c>
      <c r="O26" s="99">
        <v>277</v>
      </c>
      <c r="P26" s="99">
        <v>150</v>
      </c>
      <c r="Q26" s="98">
        <f t="shared" si="4"/>
        <v>54.2</v>
      </c>
      <c r="R26" s="99">
        <v>139</v>
      </c>
      <c r="S26" s="97">
        <v>49</v>
      </c>
      <c r="T26" s="100">
        <v>137</v>
      </c>
      <c r="U26" s="98">
        <f t="shared" si="5"/>
        <v>279.60000000000002</v>
      </c>
      <c r="V26" s="97">
        <v>40</v>
      </c>
      <c r="W26" s="97">
        <v>78</v>
      </c>
      <c r="X26" s="102">
        <f t="shared" si="6"/>
        <v>195</v>
      </c>
    </row>
    <row r="27" spans="1:24" ht="16.5" customHeight="1">
      <c r="A27" s="94" t="s">
        <v>52</v>
      </c>
      <c r="B27" s="95">
        <v>268</v>
      </c>
      <c r="C27" s="96">
        <v>636</v>
      </c>
      <c r="D27" s="97">
        <v>251</v>
      </c>
      <c r="E27" s="98">
        <f t="shared" si="0"/>
        <v>39.5</v>
      </c>
      <c r="F27" s="99">
        <v>64</v>
      </c>
      <c r="G27" s="99">
        <v>9</v>
      </c>
      <c r="H27" s="98">
        <f t="shared" si="1"/>
        <v>14.1</v>
      </c>
      <c r="I27" s="97">
        <v>29</v>
      </c>
      <c r="J27" s="97">
        <v>7</v>
      </c>
      <c r="K27" s="98">
        <f t="shared" si="2"/>
        <v>24.1</v>
      </c>
      <c r="L27" s="99">
        <v>5</v>
      </c>
      <c r="M27" s="99">
        <v>0</v>
      </c>
      <c r="N27" s="130">
        <f t="shared" si="3"/>
        <v>0</v>
      </c>
      <c r="O27" s="99">
        <v>509</v>
      </c>
      <c r="P27" s="99">
        <v>152</v>
      </c>
      <c r="Q27" s="98">
        <f t="shared" si="4"/>
        <v>29.9</v>
      </c>
      <c r="R27" s="99">
        <v>125</v>
      </c>
      <c r="S27" s="97">
        <v>128</v>
      </c>
      <c r="T27" s="100">
        <v>122</v>
      </c>
      <c r="U27" s="98">
        <f t="shared" si="5"/>
        <v>95.3</v>
      </c>
      <c r="V27" s="97">
        <v>97</v>
      </c>
      <c r="W27" s="97">
        <v>68</v>
      </c>
      <c r="X27" s="102">
        <f t="shared" si="6"/>
        <v>70.099999999999994</v>
      </c>
    </row>
    <row r="28" spans="1:24" ht="16.5" customHeight="1">
      <c r="A28" s="94" t="s">
        <v>53</v>
      </c>
      <c r="B28" s="95">
        <v>830</v>
      </c>
      <c r="C28" s="96">
        <v>2029</v>
      </c>
      <c r="D28" s="97">
        <v>760</v>
      </c>
      <c r="E28" s="98">
        <f t="shared" si="0"/>
        <v>37.5</v>
      </c>
      <c r="F28" s="99">
        <v>387</v>
      </c>
      <c r="G28" s="99">
        <v>46</v>
      </c>
      <c r="H28" s="98">
        <f t="shared" si="1"/>
        <v>11.9</v>
      </c>
      <c r="I28" s="97">
        <v>39</v>
      </c>
      <c r="J28" s="97">
        <v>6</v>
      </c>
      <c r="K28" s="98">
        <f t="shared" si="2"/>
        <v>15.4</v>
      </c>
      <c r="L28" s="99">
        <v>3</v>
      </c>
      <c r="M28" s="99">
        <v>0</v>
      </c>
      <c r="N28" s="130">
        <f t="shared" si="3"/>
        <v>0</v>
      </c>
      <c r="O28" s="99">
        <v>1362</v>
      </c>
      <c r="P28" s="99">
        <v>284</v>
      </c>
      <c r="Q28" s="98">
        <f t="shared" si="4"/>
        <v>20.9</v>
      </c>
      <c r="R28" s="99">
        <v>310</v>
      </c>
      <c r="S28" s="97">
        <v>521</v>
      </c>
      <c r="T28" s="100">
        <v>295</v>
      </c>
      <c r="U28" s="98">
        <f t="shared" si="5"/>
        <v>56.6</v>
      </c>
      <c r="V28" s="97">
        <v>405</v>
      </c>
      <c r="W28" s="97">
        <v>214</v>
      </c>
      <c r="X28" s="102">
        <f t="shared" si="6"/>
        <v>52.8</v>
      </c>
    </row>
    <row r="29" spans="1:24" ht="41.25" customHeight="1">
      <c r="A29" s="131"/>
      <c r="B29" s="253" t="s">
        <v>54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</sheetData>
  <mergeCells count="12">
    <mergeCell ref="B1:N1"/>
    <mergeCell ref="A3:A6"/>
    <mergeCell ref="B3:B5"/>
    <mergeCell ref="C3:E5"/>
    <mergeCell ref="F3:H5"/>
    <mergeCell ref="I3:K5"/>
    <mergeCell ref="L3:N5"/>
    <mergeCell ref="O3:Q5"/>
    <mergeCell ref="R3:R5"/>
    <mergeCell ref="S3:U5"/>
    <mergeCell ref="V3:X5"/>
    <mergeCell ref="B29:N29"/>
  </mergeCells>
  <printOptions horizontalCentered="1"/>
  <pageMargins left="0" right="0" top="0" bottom="0" header="0.511811023622047" footer="0.511811023622047"/>
  <pageSetup paperSize="9" scale="95" orientation="landscape" horizontalDpi="300" verticalDpi="300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22"/>
  <sheetViews>
    <sheetView view="pageBreakPreview" zoomScale="75" zoomScaleNormal="75" zoomScalePageLayoutView="75" workbookViewId="0">
      <selection activeCell="A16" sqref="A16:A17"/>
    </sheetView>
  </sheetViews>
  <sheetFormatPr defaultColWidth="69.7109375" defaultRowHeight="15"/>
  <cols>
    <col min="1" max="1" width="69.7109375" style="1"/>
    <col min="2" max="4" width="23.28515625" style="2" customWidth="1"/>
    <col min="5" max="255" width="8" style="1" customWidth="1"/>
    <col min="256" max="1024" width="69.7109375" style="1"/>
  </cols>
  <sheetData>
    <row r="1" spans="1:11" ht="23.25" customHeight="1">
      <c r="A1" s="257" t="s">
        <v>82</v>
      </c>
      <c r="B1" s="257"/>
      <c r="C1" s="257"/>
      <c r="D1" s="257"/>
      <c r="E1" s="133"/>
      <c r="F1" s="133"/>
      <c r="G1" s="133"/>
      <c r="H1" s="133"/>
    </row>
    <row r="2" spans="1:11" s="3" customFormat="1" ht="25.5" customHeight="1">
      <c r="A2" s="257" t="s">
        <v>83</v>
      </c>
      <c r="B2" s="257"/>
      <c r="C2" s="257"/>
      <c r="D2" s="257"/>
      <c r="E2" s="133"/>
      <c r="F2" s="133"/>
      <c r="G2" s="133"/>
      <c r="H2" s="133"/>
    </row>
    <row r="3" spans="1:11" s="3" customFormat="1" ht="23.25" customHeight="1">
      <c r="A3" s="287" t="s">
        <v>118</v>
      </c>
      <c r="B3" s="287"/>
      <c r="C3" s="287"/>
      <c r="D3" s="287"/>
      <c r="E3" s="1"/>
      <c r="F3" s="1"/>
      <c r="G3" s="1"/>
      <c r="H3" s="1"/>
    </row>
    <row r="4" spans="1:11" s="3" customFormat="1" ht="23.25" customHeight="1">
      <c r="A4" s="134"/>
      <c r="B4" s="135"/>
      <c r="C4" s="135"/>
      <c r="D4" s="136" t="s">
        <v>84</v>
      </c>
    </row>
    <row r="5" spans="1:11" s="138" customFormat="1" ht="21" customHeight="1">
      <c r="A5" s="285" t="s">
        <v>1</v>
      </c>
      <c r="B5" s="286" t="s">
        <v>85</v>
      </c>
      <c r="C5" s="286" t="s">
        <v>86</v>
      </c>
      <c r="D5" s="286"/>
      <c r="E5" s="3"/>
      <c r="F5" s="3"/>
      <c r="G5" s="3"/>
      <c r="H5" s="3"/>
    </row>
    <row r="6" spans="1:11" s="138" customFormat="1" ht="27.75" customHeight="1">
      <c r="A6" s="285"/>
      <c r="B6" s="286"/>
      <c r="C6" s="137" t="s">
        <v>87</v>
      </c>
      <c r="D6" s="139" t="s">
        <v>88</v>
      </c>
      <c r="E6" s="3"/>
      <c r="F6" s="3"/>
      <c r="G6" s="3"/>
      <c r="H6" s="3"/>
    </row>
    <row r="7" spans="1:11" s="3" customFormat="1" ht="14.25" customHeight="1">
      <c r="A7" s="6" t="s">
        <v>5</v>
      </c>
      <c r="B7" s="7">
        <v>1</v>
      </c>
      <c r="C7" s="7">
        <v>2</v>
      </c>
      <c r="D7" s="7">
        <v>3</v>
      </c>
      <c r="E7" s="138"/>
      <c r="F7" s="138"/>
      <c r="G7" s="138"/>
      <c r="H7" s="138"/>
      <c r="I7" s="140"/>
      <c r="K7" s="140"/>
    </row>
    <row r="8" spans="1:11" s="3" customFormat="1" ht="42.75" customHeight="1">
      <c r="A8" s="9" t="s">
        <v>6</v>
      </c>
      <c r="B8" s="141">
        <f t="shared" ref="B8:B13" si="0">C8+D8</f>
        <v>16116</v>
      </c>
      <c r="C8" s="141">
        <f>'12'!B7</f>
        <v>9039</v>
      </c>
      <c r="D8" s="141">
        <f>'13'!B7</f>
        <v>7077</v>
      </c>
      <c r="E8" s="138"/>
      <c r="F8" s="138"/>
      <c r="G8" s="138"/>
      <c r="H8" s="138"/>
    </row>
    <row r="9" spans="1:11" s="143" customFormat="1" ht="42.75" customHeight="1">
      <c r="A9" s="9" t="s">
        <v>59</v>
      </c>
      <c r="B9" s="141">
        <f t="shared" si="0"/>
        <v>15398</v>
      </c>
      <c r="C9" s="142">
        <f>'12'!C7</f>
        <v>8632</v>
      </c>
      <c r="D9" s="141">
        <f>'13'!C7</f>
        <v>6766</v>
      </c>
      <c r="E9" s="3"/>
      <c r="F9" s="3"/>
      <c r="G9" s="3"/>
      <c r="H9" s="3"/>
    </row>
    <row r="10" spans="1:11" s="3" customFormat="1" ht="42" customHeight="1">
      <c r="A10" s="16" t="s">
        <v>60</v>
      </c>
      <c r="B10" s="141">
        <f t="shared" si="0"/>
        <v>1769</v>
      </c>
      <c r="C10" s="142">
        <f>'12'!D7</f>
        <v>627</v>
      </c>
      <c r="D10" s="141">
        <f>'13'!D7</f>
        <v>1142</v>
      </c>
    </row>
    <row r="11" spans="1:11" s="3" customFormat="1" ht="32.25" customHeight="1">
      <c r="A11" s="17" t="s">
        <v>10</v>
      </c>
      <c r="B11" s="141">
        <f t="shared" si="0"/>
        <v>1320</v>
      </c>
      <c r="C11" s="142">
        <f>'12'!F7</f>
        <v>205</v>
      </c>
      <c r="D11" s="141">
        <f>'13'!E7</f>
        <v>1115</v>
      </c>
      <c r="G11" s="144"/>
    </row>
    <row r="12" spans="1:11" s="3" customFormat="1" ht="56.25" customHeight="1">
      <c r="A12" s="17" t="s">
        <v>61</v>
      </c>
      <c r="B12" s="141">
        <f t="shared" si="0"/>
        <v>225</v>
      </c>
      <c r="C12" s="142">
        <f>'12'!G7</f>
        <v>69</v>
      </c>
      <c r="D12" s="141">
        <f>'13'!G7</f>
        <v>156</v>
      </c>
    </row>
    <row r="13" spans="1:11" s="3" customFormat="1" ht="54.75" customHeight="1">
      <c r="A13" s="17" t="s">
        <v>12</v>
      </c>
      <c r="B13" s="141">
        <f t="shared" si="0"/>
        <v>8687</v>
      </c>
      <c r="C13" s="142">
        <f>'12'!H7</f>
        <v>4614</v>
      </c>
      <c r="D13" s="141">
        <f>'13'!H7</f>
        <v>4073</v>
      </c>
      <c r="E13" s="144"/>
    </row>
    <row r="14" spans="1:11" s="3" customFormat="1" ht="22.5" customHeight="1">
      <c r="A14" s="284" t="s">
        <v>119</v>
      </c>
      <c r="B14" s="284"/>
      <c r="C14" s="284"/>
      <c r="D14" s="284"/>
      <c r="E14" s="144"/>
    </row>
    <row r="15" spans="1:11" ht="25.5" customHeight="1">
      <c r="A15" s="284"/>
      <c r="B15" s="284"/>
      <c r="C15" s="284"/>
      <c r="D15" s="284"/>
      <c r="E15" s="144"/>
      <c r="F15" s="3"/>
      <c r="G15" s="3"/>
      <c r="H15" s="3"/>
    </row>
    <row r="16" spans="1:11" ht="21" customHeight="1">
      <c r="A16" s="285" t="s">
        <v>1</v>
      </c>
      <c r="B16" s="286" t="s">
        <v>85</v>
      </c>
      <c r="C16" s="286" t="s">
        <v>86</v>
      </c>
      <c r="D16" s="286"/>
      <c r="E16" s="3"/>
      <c r="F16" s="3"/>
      <c r="G16" s="3"/>
      <c r="H16" s="3"/>
    </row>
    <row r="17" spans="1:4" ht="27" customHeight="1">
      <c r="A17" s="285"/>
      <c r="B17" s="286"/>
      <c r="C17" s="137" t="s">
        <v>87</v>
      </c>
      <c r="D17" s="139" t="s">
        <v>88</v>
      </c>
    </row>
    <row r="18" spans="1:4" ht="30" customHeight="1">
      <c r="A18" s="145" t="s">
        <v>6</v>
      </c>
      <c r="B18" s="146">
        <f>C18+D18</f>
        <v>9829</v>
      </c>
      <c r="C18" s="146">
        <f>'12'!I7</f>
        <v>5487</v>
      </c>
      <c r="D18" s="146">
        <f>'13'!I7</f>
        <v>4342</v>
      </c>
    </row>
    <row r="19" spans="1:4" ht="27" customHeight="1">
      <c r="A19" s="147" t="s">
        <v>59</v>
      </c>
      <c r="B19" s="146">
        <f>C19+D19</f>
        <v>9700</v>
      </c>
      <c r="C19" s="146">
        <f>'12'!J7</f>
        <v>5404</v>
      </c>
      <c r="D19" s="146">
        <f>'13'!J7</f>
        <v>4296</v>
      </c>
    </row>
    <row r="20" spans="1:4" ht="27" customHeight="1">
      <c r="A20" s="147" t="s">
        <v>17</v>
      </c>
      <c r="B20" s="146">
        <f>C20+D20</f>
        <v>4997</v>
      </c>
      <c r="C20" s="146">
        <f>'12'!K7</f>
        <v>2862</v>
      </c>
      <c r="D20" s="146">
        <f>'13'!K7</f>
        <v>2135</v>
      </c>
    </row>
    <row r="21" spans="1:4">
      <c r="B21" s="148"/>
      <c r="C21" s="148"/>
      <c r="D21" s="148"/>
    </row>
    <row r="22" spans="1:4">
      <c r="D22" s="148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4999999999999" right="0" top="0.39374999999999999" bottom="0" header="0.511811023622047" footer="0.511811023622047"/>
  <pageSetup paperSize="9" scale="9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28"/>
  <sheetViews>
    <sheetView view="pageBreakPreview" zoomScale="90" zoomScaleNormal="85" zoomScalePageLayoutView="90" workbookViewId="0">
      <selection activeCell="I8" sqref="I8:K27"/>
    </sheetView>
  </sheetViews>
  <sheetFormatPr defaultColWidth="9.140625" defaultRowHeight="15.75"/>
  <cols>
    <col min="1" max="1" width="18" style="149" customWidth="1"/>
    <col min="2" max="2" width="11.140625" style="149" customWidth="1"/>
    <col min="3" max="3" width="12.42578125" style="150" customWidth="1"/>
    <col min="4" max="4" width="10.42578125" style="150" customWidth="1"/>
    <col min="5" max="5" width="11.7109375" style="150" customWidth="1"/>
    <col min="6" max="6" width="10.140625" style="150" customWidth="1"/>
    <col min="7" max="7" width="16.85546875" style="150" customWidth="1"/>
    <col min="8" max="8" width="17.42578125" style="150" customWidth="1"/>
    <col min="9" max="9" width="11.28515625" style="150" customWidth="1"/>
    <col min="10" max="10" width="11.5703125" style="150" customWidth="1"/>
    <col min="11" max="11" width="11.85546875" style="150" customWidth="1"/>
    <col min="12" max="1024" width="9.140625" style="150"/>
  </cols>
  <sheetData>
    <row r="1" spans="1:11" s="151" customFormat="1" ht="45.75" customHeight="1">
      <c r="A1" s="288" t="s">
        <v>120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151" customFormat="1" ht="11.25" customHeight="1">
      <c r="C2" s="152"/>
      <c r="D2" s="152"/>
      <c r="E2" s="152"/>
      <c r="G2" s="152"/>
      <c r="H2" s="152"/>
      <c r="I2" s="152"/>
      <c r="J2" s="153"/>
      <c r="K2" s="151" t="s">
        <v>89</v>
      </c>
    </row>
    <row r="3" spans="1:11" s="154" customFormat="1" ht="21.75" customHeight="1">
      <c r="A3" s="289"/>
      <c r="B3" s="290" t="s">
        <v>90</v>
      </c>
      <c r="C3" s="290" t="s">
        <v>91</v>
      </c>
      <c r="D3" s="290" t="s">
        <v>63</v>
      </c>
      <c r="E3" s="290" t="s">
        <v>92</v>
      </c>
      <c r="F3" s="290" t="s">
        <v>93</v>
      </c>
      <c r="G3" s="290" t="s">
        <v>94</v>
      </c>
      <c r="H3" s="290" t="s">
        <v>27</v>
      </c>
      <c r="I3" s="290" t="s">
        <v>95</v>
      </c>
      <c r="J3" s="291" t="s">
        <v>96</v>
      </c>
      <c r="K3" s="290" t="s">
        <v>30</v>
      </c>
    </row>
    <row r="4" spans="1:11" s="155" customFormat="1" ht="9" customHeight="1">
      <c r="A4" s="289"/>
      <c r="B4" s="290"/>
      <c r="C4" s="290"/>
      <c r="D4" s="290"/>
      <c r="E4" s="290"/>
      <c r="F4" s="290"/>
      <c r="G4" s="290"/>
      <c r="H4" s="290"/>
      <c r="I4" s="290"/>
      <c r="J4" s="291"/>
      <c r="K4" s="290"/>
    </row>
    <row r="5" spans="1:11" s="155" customFormat="1" ht="42.75" customHeight="1">
      <c r="A5" s="289"/>
      <c r="B5" s="290"/>
      <c r="C5" s="290"/>
      <c r="D5" s="290"/>
      <c r="E5" s="290"/>
      <c r="F5" s="290"/>
      <c r="G5" s="290"/>
      <c r="H5" s="290"/>
      <c r="I5" s="290"/>
      <c r="J5" s="291"/>
      <c r="K5" s="290"/>
    </row>
    <row r="6" spans="1:11" s="157" customFormat="1" ht="9" customHeight="1">
      <c r="A6" s="156" t="s">
        <v>5</v>
      </c>
      <c r="B6" s="156">
        <v>1</v>
      </c>
      <c r="C6" s="156">
        <v>2</v>
      </c>
      <c r="D6" s="156">
        <v>3</v>
      </c>
      <c r="E6" s="156">
        <v>4</v>
      </c>
      <c r="F6" s="156">
        <v>5</v>
      </c>
      <c r="G6" s="156">
        <v>6</v>
      </c>
      <c r="H6" s="156">
        <v>7</v>
      </c>
      <c r="I6" s="156">
        <v>8</v>
      </c>
      <c r="J6" s="156">
        <v>9</v>
      </c>
      <c r="K6" s="156">
        <v>10</v>
      </c>
    </row>
    <row r="7" spans="1:11" s="160" customFormat="1" ht="24" customHeight="1">
      <c r="A7" s="158" t="s">
        <v>33</v>
      </c>
      <c r="B7" s="159">
        <f t="shared" ref="B7:K7" si="0">SUM(B8:B27)</f>
        <v>9039</v>
      </c>
      <c r="C7" s="159">
        <f t="shared" si="0"/>
        <v>8632</v>
      </c>
      <c r="D7" s="159">
        <f t="shared" si="0"/>
        <v>627</v>
      </c>
      <c r="E7" s="159">
        <f t="shared" si="0"/>
        <v>590</v>
      </c>
      <c r="F7" s="159">
        <f t="shared" si="0"/>
        <v>205</v>
      </c>
      <c r="G7" s="159">
        <f t="shared" si="0"/>
        <v>69</v>
      </c>
      <c r="H7" s="159">
        <f t="shared" si="0"/>
        <v>4614</v>
      </c>
      <c r="I7" s="159">
        <f t="shared" si="0"/>
        <v>5487</v>
      </c>
      <c r="J7" s="159">
        <f t="shared" si="0"/>
        <v>5404</v>
      </c>
      <c r="K7" s="159">
        <f t="shared" si="0"/>
        <v>2862</v>
      </c>
    </row>
    <row r="8" spans="1:11" ht="15" customHeight="1">
      <c r="A8" s="94" t="s">
        <v>34</v>
      </c>
      <c r="B8" s="95">
        <v>382</v>
      </c>
      <c r="C8" s="161">
        <v>377</v>
      </c>
      <c r="D8" s="162">
        <v>18</v>
      </c>
      <c r="E8" s="161">
        <v>18</v>
      </c>
      <c r="F8" s="161">
        <v>14</v>
      </c>
      <c r="G8" s="162">
        <v>0</v>
      </c>
      <c r="H8" s="162">
        <v>189</v>
      </c>
      <c r="I8" s="162">
        <v>252</v>
      </c>
      <c r="J8" s="161">
        <v>251</v>
      </c>
      <c r="K8" s="161">
        <v>138</v>
      </c>
    </row>
    <row r="9" spans="1:11" ht="15" customHeight="1">
      <c r="A9" s="94" t="s">
        <v>35</v>
      </c>
      <c r="B9" s="95">
        <v>387</v>
      </c>
      <c r="C9" s="161">
        <v>368</v>
      </c>
      <c r="D9" s="162">
        <v>35</v>
      </c>
      <c r="E9" s="161">
        <v>24</v>
      </c>
      <c r="F9" s="161">
        <v>30</v>
      </c>
      <c r="G9" s="162">
        <v>13</v>
      </c>
      <c r="H9" s="162">
        <v>288</v>
      </c>
      <c r="I9" s="162">
        <v>249</v>
      </c>
      <c r="J9" s="161">
        <v>246</v>
      </c>
      <c r="K9" s="161">
        <v>103</v>
      </c>
    </row>
    <row r="10" spans="1:11" ht="15" customHeight="1">
      <c r="A10" s="94" t="s">
        <v>36</v>
      </c>
      <c r="B10" s="95">
        <v>150</v>
      </c>
      <c r="C10" s="161">
        <v>144</v>
      </c>
      <c r="D10" s="162">
        <v>15</v>
      </c>
      <c r="E10" s="161">
        <v>13</v>
      </c>
      <c r="F10" s="161">
        <v>4</v>
      </c>
      <c r="G10" s="162">
        <v>0</v>
      </c>
      <c r="H10" s="162">
        <v>128</v>
      </c>
      <c r="I10" s="162">
        <v>99</v>
      </c>
      <c r="J10" s="161">
        <v>99</v>
      </c>
      <c r="K10" s="161">
        <v>24</v>
      </c>
    </row>
    <row r="11" spans="1:11" ht="15" customHeight="1">
      <c r="A11" s="94" t="s">
        <v>37</v>
      </c>
      <c r="B11" s="95">
        <v>256</v>
      </c>
      <c r="C11" s="161">
        <v>245</v>
      </c>
      <c r="D11" s="162">
        <v>27</v>
      </c>
      <c r="E11" s="161">
        <v>26</v>
      </c>
      <c r="F11" s="161">
        <v>1</v>
      </c>
      <c r="G11" s="162">
        <v>0</v>
      </c>
      <c r="H11" s="162">
        <v>141</v>
      </c>
      <c r="I11" s="162">
        <v>157</v>
      </c>
      <c r="J11" s="161">
        <v>156</v>
      </c>
      <c r="K11" s="161">
        <v>85</v>
      </c>
    </row>
    <row r="12" spans="1:11" ht="15" customHeight="1">
      <c r="A12" s="94" t="s">
        <v>38</v>
      </c>
      <c r="B12" s="95">
        <v>264</v>
      </c>
      <c r="C12" s="161">
        <v>256</v>
      </c>
      <c r="D12" s="162">
        <v>15</v>
      </c>
      <c r="E12" s="161">
        <v>15</v>
      </c>
      <c r="F12" s="161">
        <v>13</v>
      </c>
      <c r="G12" s="162">
        <v>0</v>
      </c>
      <c r="H12" s="162">
        <v>154</v>
      </c>
      <c r="I12" s="162">
        <v>185</v>
      </c>
      <c r="J12" s="161">
        <v>184</v>
      </c>
      <c r="K12" s="161">
        <v>93</v>
      </c>
    </row>
    <row r="13" spans="1:11" ht="15" customHeight="1">
      <c r="A13" s="94" t="s">
        <v>39</v>
      </c>
      <c r="B13" s="95">
        <v>135</v>
      </c>
      <c r="C13" s="161">
        <v>128</v>
      </c>
      <c r="D13" s="162">
        <v>11</v>
      </c>
      <c r="E13" s="161">
        <v>10</v>
      </c>
      <c r="F13" s="161">
        <v>2</v>
      </c>
      <c r="G13" s="162">
        <v>0</v>
      </c>
      <c r="H13" s="162">
        <v>82</v>
      </c>
      <c r="I13" s="162">
        <v>63</v>
      </c>
      <c r="J13" s="161">
        <v>58</v>
      </c>
      <c r="K13" s="161">
        <v>30</v>
      </c>
    </row>
    <row r="14" spans="1:11" ht="15" customHeight="1">
      <c r="A14" s="94" t="s">
        <v>40</v>
      </c>
      <c r="B14" s="95">
        <v>721</v>
      </c>
      <c r="C14" s="161">
        <v>712</v>
      </c>
      <c r="D14" s="162">
        <v>36</v>
      </c>
      <c r="E14" s="161">
        <v>36</v>
      </c>
      <c r="F14" s="161">
        <v>9</v>
      </c>
      <c r="G14" s="162">
        <v>0</v>
      </c>
      <c r="H14" s="162">
        <v>245</v>
      </c>
      <c r="I14" s="162">
        <v>493</v>
      </c>
      <c r="J14" s="161">
        <v>493</v>
      </c>
      <c r="K14" s="161">
        <v>225</v>
      </c>
    </row>
    <row r="15" spans="1:11" ht="15" customHeight="1">
      <c r="A15" s="94" t="s">
        <v>41</v>
      </c>
      <c r="B15" s="95">
        <v>480</v>
      </c>
      <c r="C15" s="161">
        <v>465</v>
      </c>
      <c r="D15" s="162">
        <v>32</v>
      </c>
      <c r="E15" s="161">
        <v>32</v>
      </c>
      <c r="F15" s="161">
        <v>14</v>
      </c>
      <c r="G15" s="162">
        <v>12</v>
      </c>
      <c r="H15" s="162">
        <v>222</v>
      </c>
      <c r="I15" s="162">
        <v>315</v>
      </c>
      <c r="J15" s="161">
        <v>311</v>
      </c>
      <c r="K15" s="161">
        <v>155</v>
      </c>
    </row>
    <row r="16" spans="1:11" ht="15" customHeight="1">
      <c r="A16" s="94" t="s">
        <v>42</v>
      </c>
      <c r="B16" s="95">
        <v>193</v>
      </c>
      <c r="C16" s="161">
        <v>189</v>
      </c>
      <c r="D16" s="162">
        <v>12</v>
      </c>
      <c r="E16" s="161">
        <v>12</v>
      </c>
      <c r="F16" s="161">
        <v>16</v>
      </c>
      <c r="G16" s="162">
        <v>0</v>
      </c>
      <c r="H16" s="162">
        <v>162</v>
      </c>
      <c r="I16" s="162">
        <v>153</v>
      </c>
      <c r="J16" s="161">
        <v>151</v>
      </c>
      <c r="K16" s="161">
        <v>58</v>
      </c>
    </row>
    <row r="17" spans="1:11" ht="15" customHeight="1">
      <c r="A17" s="94" t="s">
        <v>43</v>
      </c>
      <c r="B17" s="95">
        <v>133</v>
      </c>
      <c r="C17" s="161">
        <v>133</v>
      </c>
      <c r="D17" s="162">
        <v>14</v>
      </c>
      <c r="E17" s="161">
        <v>14</v>
      </c>
      <c r="F17" s="161">
        <v>5</v>
      </c>
      <c r="G17" s="162">
        <v>0</v>
      </c>
      <c r="H17" s="162">
        <v>98</v>
      </c>
      <c r="I17" s="162">
        <v>88</v>
      </c>
      <c r="J17" s="161">
        <v>88</v>
      </c>
      <c r="K17" s="161">
        <v>18</v>
      </c>
    </row>
    <row r="18" spans="1:11" ht="15" customHeight="1">
      <c r="A18" s="94" t="s">
        <v>44</v>
      </c>
      <c r="B18" s="95">
        <v>454</v>
      </c>
      <c r="C18" s="161">
        <v>428</v>
      </c>
      <c r="D18" s="162">
        <v>8</v>
      </c>
      <c r="E18" s="161">
        <v>8</v>
      </c>
      <c r="F18" s="161">
        <v>25</v>
      </c>
      <c r="G18" s="162">
        <v>0</v>
      </c>
      <c r="H18" s="162">
        <v>173</v>
      </c>
      <c r="I18" s="162">
        <v>311</v>
      </c>
      <c r="J18" s="161">
        <v>309</v>
      </c>
      <c r="K18" s="161">
        <v>128</v>
      </c>
    </row>
    <row r="19" spans="1:11" ht="15" customHeight="1">
      <c r="A19" s="94" t="s">
        <v>45</v>
      </c>
      <c r="B19" s="95">
        <v>751</v>
      </c>
      <c r="C19" s="161">
        <v>716</v>
      </c>
      <c r="D19" s="162">
        <v>45</v>
      </c>
      <c r="E19" s="161">
        <v>41</v>
      </c>
      <c r="F19" s="161">
        <v>9</v>
      </c>
      <c r="G19" s="162">
        <v>8</v>
      </c>
      <c r="H19" s="162">
        <v>427</v>
      </c>
      <c r="I19" s="162">
        <v>491</v>
      </c>
      <c r="J19" s="161">
        <v>484</v>
      </c>
      <c r="K19" s="161">
        <v>267</v>
      </c>
    </row>
    <row r="20" spans="1:11" ht="15" customHeight="1">
      <c r="A20" s="94" t="s">
        <v>46</v>
      </c>
      <c r="B20" s="95">
        <v>301</v>
      </c>
      <c r="C20" s="161">
        <v>278</v>
      </c>
      <c r="D20" s="162">
        <v>19</v>
      </c>
      <c r="E20" s="161">
        <v>19</v>
      </c>
      <c r="F20" s="161">
        <v>3</v>
      </c>
      <c r="G20" s="162">
        <v>0</v>
      </c>
      <c r="H20" s="162">
        <v>196</v>
      </c>
      <c r="I20" s="162">
        <v>197</v>
      </c>
      <c r="J20" s="161">
        <v>197</v>
      </c>
      <c r="K20" s="161">
        <v>86</v>
      </c>
    </row>
    <row r="21" spans="1:11" ht="15" customHeight="1">
      <c r="A21" s="94" t="s">
        <v>47</v>
      </c>
      <c r="B21" s="95">
        <v>183</v>
      </c>
      <c r="C21" s="161">
        <v>178</v>
      </c>
      <c r="D21" s="162">
        <v>18</v>
      </c>
      <c r="E21" s="161">
        <v>16</v>
      </c>
      <c r="F21" s="161">
        <v>1</v>
      </c>
      <c r="G21" s="162">
        <v>0</v>
      </c>
      <c r="H21" s="162">
        <v>99</v>
      </c>
      <c r="I21" s="162">
        <v>97</v>
      </c>
      <c r="J21" s="161">
        <v>97</v>
      </c>
      <c r="K21" s="161">
        <v>48</v>
      </c>
    </row>
    <row r="22" spans="1:11" ht="15" customHeight="1">
      <c r="A22" s="94" t="s">
        <v>48</v>
      </c>
      <c r="B22" s="95">
        <v>369</v>
      </c>
      <c r="C22" s="161">
        <v>366</v>
      </c>
      <c r="D22" s="162">
        <v>60</v>
      </c>
      <c r="E22" s="161">
        <v>60</v>
      </c>
      <c r="F22" s="161">
        <v>0</v>
      </c>
      <c r="G22" s="162">
        <v>7</v>
      </c>
      <c r="H22" s="162">
        <v>159</v>
      </c>
      <c r="I22" s="162">
        <v>232</v>
      </c>
      <c r="J22" s="161">
        <v>231</v>
      </c>
      <c r="K22" s="161">
        <v>134</v>
      </c>
    </row>
    <row r="23" spans="1:11" ht="15" customHeight="1">
      <c r="A23" s="94" t="s">
        <v>49</v>
      </c>
      <c r="B23" s="95">
        <v>651</v>
      </c>
      <c r="C23" s="161">
        <v>620</v>
      </c>
      <c r="D23" s="162">
        <v>31</v>
      </c>
      <c r="E23" s="161">
        <v>30</v>
      </c>
      <c r="F23" s="161">
        <v>17</v>
      </c>
      <c r="G23" s="162">
        <v>0</v>
      </c>
      <c r="H23" s="162">
        <v>342</v>
      </c>
      <c r="I23" s="162">
        <v>416</v>
      </c>
      <c r="J23" s="161">
        <v>411</v>
      </c>
      <c r="K23" s="161">
        <v>244</v>
      </c>
    </row>
    <row r="24" spans="1:11" ht="15" customHeight="1">
      <c r="A24" s="94" t="s">
        <v>50</v>
      </c>
      <c r="B24" s="95">
        <v>397</v>
      </c>
      <c r="C24" s="161">
        <v>386</v>
      </c>
      <c r="D24" s="162">
        <v>26</v>
      </c>
      <c r="E24" s="161">
        <v>25</v>
      </c>
      <c r="F24" s="161">
        <v>0</v>
      </c>
      <c r="G24" s="162">
        <v>8</v>
      </c>
      <c r="H24" s="162">
        <v>278</v>
      </c>
      <c r="I24" s="162">
        <v>241</v>
      </c>
      <c r="J24" s="161">
        <v>238</v>
      </c>
      <c r="K24" s="161">
        <v>131</v>
      </c>
    </row>
    <row r="25" spans="1:11" ht="15" customHeight="1">
      <c r="A25" s="94" t="s">
        <v>51</v>
      </c>
      <c r="B25" s="95">
        <v>400</v>
      </c>
      <c r="C25" s="161">
        <v>383</v>
      </c>
      <c r="D25" s="162">
        <v>22</v>
      </c>
      <c r="E25" s="161">
        <v>22</v>
      </c>
      <c r="F25" s="161">
        <v>10</v>
      </c>
      <c r="G25" s="162">
        <v>20</v>
      </c>
      <c r="H25" s="162">
        <v>238</v>
      </c>
      <c r="I25" s="162">
        <v>290</v>
      </c>
      <c r="J25" s="161">
        <v>284</v>
      </c>
      <c r="K25" s="161">
        <v>171</v>
      </c>
    </row>
    <row r="26" spans="1:11" ht="15" customHeight="1">
      <c r="A26" s="94" t="s">
        <v>52</v>
      </c>
      <c r="B26" s="95">
        <v>595</v>
      </c>
      <c r="C26" s="161">
        <v>561</v>
      </c>
      <c r="D26" s="162">
        <v>32</v>
      </c>
      <c r="E26" s="161">
        <v>32</v>
      </c>
      <c r="F26" s="161">
        <v>13</v>
      </c>
      <c r="G26" s="162">
        <v>0</v>
      </c>
      <c r="H26" s="162">
        <v>363</v>
      </c>
      <c r="I26" s="162">
        <v>300</v>
      </c>
      <c r="J26" s="161">
        <v>298</v>
      </c>
      <c r="K26" s="161">
        <v>165</v>
      </c>
    </row>
    <row r="27" spans="1:11" ht="15" customHeight="1">
      <c r="A27" s="94" t="s">
        <v>53</v>
      </c>
      <c r="B27" s="95">
        <v>1837</v>
      </c>
      <c r="C27" s="161">
        <v>1699</v>
      </c>
      <c r="D27" s="162">
        <v>151</v>
      </c>
      <c r="E27" s="161">
        <v>137</v>
      </c>
      <c r="F27" s="161">
        <v>19</v>
      </c>
      <c r="G27" s="162">
        <v>1</v>
      </c>
      <c r="H27" s="162">
        <v>630</v>
      </c>
      <c r="I27" s="162">
        <v>858</v>
      </c>
      <c r="J27" s="161">
        <v>818</v>
      </c>
      <c r="K27" s="161">
        <v>559</v>
      </c>
    </row>
    <row r="28" spans="1:11">
      <c r="H28" s="163"/>
      <c r="I28" s="164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.511811023622047" footer="0.511811023622047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28"/>
  <sheetViews>
    <sheetView view="pageBreakPreview" zoomScale="90" zoomScaleNormal="85" zoomScalePageLayoutView="90" workbookViewId="0">
      <selection activeCell="J8" sqref="J8:K27"/>
    </sheetView>
  </sheetViews>
  <sheetFormatPr defaultColWidth="9.140625" defaultRowHeight="15.75"/>
  <cols>
    <col min="1" max="1" width="18.140625" style="149" customWidth="1"/>
    <col min="2" max="2" width="10.5703125" style="149" customWidth="1"/>
    <col min="3" max="3" width="11.28515625" style="150" customWidth="1"/>
    <col min="4" max="4" width="12.42578125" style="150" customWidth="1"/>
    <col min="5" max="5" width="11.85546875" style="150" customWidth="1"/>
    <col min="6" max="6" width="10.5703125" style="150" customWidth="1"/>
    <col min="7" max="7" width="18" style="150" customWidth="1"/>
    <col min="8" max="8" width="14.7109375" style="150" customWidth="1"/>
    <col min="9" max="9" width="10.5703125" style="150" customWidth="1"/>
    <col min="10" max="10" width="12" style="150" customWidth="1"/>
    <col min="11" max="11" width="12.140625" style="150" customWidth="1"/>
    <col min="12" max="1024" width="9.140625" style="150"/>
  </cols>
  <sheetData>
    <row r="1" spans="1:11" s="151" customFormat="1" ht="45" customHeight="1">
      <c r="A1" s="292" t="s">
        <v>121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s="151" customFormat="1" ht="11.25" customHeight="1">
      <c r="C2" s="152"/>
      <c r="D2" s="152"/>
      <c r="E2" s="152"/>
      <c r="G2" s="152"/>
      <c r="H2" s="152"/>
      <c r="I2" s="152"/>
      <c r="J2" s="153"/>
      <c r="K2" s="165" t="s">
        <v>89</v>
      </c>
    </row>
    <row r="3" spans="1:11" s="154" customFormat="1" ht="21.75" customHeight="1">
      <c r="A3" s="289"/>
      <c r="B3" s="290" t="s">
        <v>90</v>
      </c>
      <c r="C3" s="290" t="s">
        <v>91</v>
      </c>
      <c r="D3" s="290" t="s">
        <v>63</v>
      </c>
      <c r="E3" s="290" t="s">
        <v>92</v>
      </c>
      <c r="F3" s="290" t="s">
        <v>93</v>
      </c>
      <c r="G3" s="290" t="s">
        <v>94</v>
      </c>
      <c r="H3" s="290" t="s">
        <v>97</v>
      </c>
      <c r="I3" s="290" t="s">
        <v>95</v>
      </c>
      <c r="J3" s="291" t="s">
        <v>96</v>
      </c>
      <c r="K3" s="290" t="s">
        <v>30</v>
      </c>
    </row>
    <row r="4" spans="1:11" s="155" customFormat="1" ht="9" customHeight="1">
      <c r="A4" s="289"/>
      <c r="B4" s="290"/>
      <c r="C4" s="290"/>
      <c r="D4" s="290"/>
      <c r="E4" s="290"/>
      <c r="F4" s="290"/>
      <c r="G4" s="290"/>
      <c r="H4" s="290"/>
      <c r="I4" s="290"/>
      <c r="J4" s="291"/>
      <c r="K4" s="290"/>
    </row>
    <row r="5" spans="1:11" s="155" customFormat="1" ht="40.5" customHeight="1">
      <c r="A5" s="289"/>
      <c r="B5" s="290"/>
      <c r="C5" s="290"/>
      <c r="D5" s="290"/>
      <c r="E5" s="290"/>
      <c r="F5" s="290"/>
      <c r="G5" s="290"/>
      <c r="H5" s="290"/>
      <c r="I5" s="290"/>
      <c r="J5" s="291"/>
      <c r="K5" s="290"/>
    </row>
    <row r="6" spans="1:11" s="157" customFormat="1" ht="9" customHeight="1">
      <c r="A6" s="156" t="s">
        <v>5</v>
      </c>
      <c r="B6" s="156">
        <v>1</v>
      </c>
      <c r="C6" s="156">
        <v>2</v>
      </c>
      <c r="D6" s="156">
        <v>3</v>
      </c>
      <c r="E6" s="156">
        <v>4</v>
      </c>
      <c r="F6" s="156">
        <v>5</v>
      </c>
      <c r="G6" s="156">
        <v>6</v>
      </c>
      <c r="H6" s="156">
        <v>7</v>
      </c>
      <c r="I6" s="156">
        <v>8</v>
      </c>
      <c r="J6" s="156">
        <v>9</v>
      </c>
      <c r="K6" s="156">
        <v>10</v>
      </c>
    </row>
    <row r="7" spans="1:11" s="160" customFormat="1" ht="24" customHeight="1">
      <c r="A7" s="158" t="s">
        <v>33</v>
      </c>
      <c r="B7" s="159">
        <f t="shared" ref="B7:K7" si="0">SUM(B8:B27)</f>
        <v>7077</v>
      </c>
      <c r="C7" s="159">
        <f t="shared" si="0"/>
        <v>6766</v>
      </c>
      <c r="D7" s="159">
        <f t="shared" si="0"/>
        <v>1142</v>
      </c>
      <c r="E7" s="159">
        <f t="shared" si="0"/>
        <v>1115</v>
      </c>
      <c r="F7" s="159">
        <f t="shared" si="0"/>
        <v>636</v>
      </c>
      <c r="G7" s="159">
        <f t="shared" si="0"/>
        <v>156</v>
      </c>
      <c r="H7" s="159">
        <f t="shared" si="0"/>
        <v>4073</v>
      </c>
      <c r="I7" s="159">
        <f t="shared" si="0"/>
        <v>4342</v>
      </c>
      <c r="J7" s="159">
        <f t="shared" si="0"/>
        <v>4296</v>
      </c>
      <c r="K7" s="159">
        <f t="shared" si="0"/>
        <v>2135</v>
      </c>
    </row>
    <row r="8" spans="1:11" ht="15" customHeight="1">
      <c r="A8" s="94" t="s">
        <v>34</v>
      </c>
      <c r="B8" s="95">
        <v>248</v>
      </c>
      <c r="C8" s="161">
        <v>245</v>
      </c>
      <c r="D8" s="162">
        <v>23</v>
      </c>
      <c r="E8" s="161">
        <v>22</v>
      </c>
      <c r="F8" s="161">
        <v>21</v>
      </c>
      <c r="G8" s="162">
        <v>0</v>
      </c>
      <c r="H8" s="162">
        <v>119</v>
      </c>
      <c r="I8" s="162">
        <v>161</v>
      </c>
      <c r="J8" s="161">
        <v>161</v>
      </c>
      <c r="K8" s="161">
        <v>92</v>
      </c>
    </row>
    <row r="9" spans="1:11" ht="15" customHeight="1">
      <c r="A9" s="94" t="s">
        <v>35</v>
      </c>
      <c r="B9" s="95">
        <v>295</v>
      </c>
      <c r="C9" s="161">
        <v>287</v>
      </c>
      <c r="D9" s="162">
        <v>40</v>
      </c>
      <c r="E9" s="161">
        <v>38</v>
      </c>
      <c r="F9" s="161">
        <v>90</v>
      </c>
      <c r="G9" s="162">
        <v>6</v>
      </c>
      <c r="H9" s="162">
        <v>233</v>
      </c>
      <c r="I9" s="162">
        <v>195</v>
      </c>
      <c r="J9" s="161">
        <v>195</v>
      </c>
      <c r="K9" s="161">
        <v>96</v>
      </c>
    </row>
    <row r="10" spans="1:11" ht="15" customHeight="1">
      <c r="A10" s="94" t="s">
        <v>36</v>
      </c>
      <c r="B10" s="95">
        <v>196</v>
      </c>
      <c r="C10" s="161">
        <v>193</v>
      </c>
      <c r="D10" s="162">
        <v>56</v>
      </c>
      <c r="E10" s="161">
        <v>55</v>
      </c>
      <c r="F10" s="161">
        <v>36</v>
      </c>
      <c r="G10" s="162">
        <v>21</v>
      </c>
      <c r="H10" s="162">
        <v>184</v>
      </c>
      <c r="I10" s="162">
        <v>120</v>
      </c>
      <c r="J10" s="161">
        <v>120</v>
      </c>
      <c r="K10" s="161">
        <v>23</v>
      </c>
    </row>
    <row r="11" spans="1:11" ht="15" customHeight="1">
      <c r="A11" s="94" t="s">
        <v>37</v>
      </c>
      <c r="B11" s="95">
        <v>206</v>
      </c>
      <c r="C11" s="161">
        <v>202</v>
      </c>
      <c r="D11" s="162">
        <v>46</v>
      </c>
      <c r="E11" s="161">
        <v>46</v>
      </c>
      <c r="F11" s="161">
        <v>30</v>
      </c>
      <c r="G11" s="162">
        <v>0</v>
      </c>
      <c r="H11" s="162">
        <v>176</v>
      </c>
      <c r="I11" s="162">
        <v>130</v>
      </c>
      <c r="J11" s="161">
        <v>130</v>
      </c>
      <c r="K11" s="161">
        <v>65</v>
      </c>
    </row>
    <row r="12" spans="1:11" ht="15" customHeight="1">
      <c r="A12" s="94" t="s">
        <v>38</v>
      </c>
      <c r="B12" s="95">
        <v>202</v>
      </c>
      <c r="C12" s="161">
        <v>190</v>
      </c>
      <c r="D12" s="162">
        <v>12</v>
      </c>
      <c r="E12" s="161">
        <v>12</v>
      </c>
      <c r="F12" s="161">
        <v>31</v>
      </c>
      <c r="G12" s="162">
        <v>0</v>
      </c>
      <c r="H12" s="162">
        <v>135</v>
      </c>
      <c r="I12" s="162">
        <v>154</v>
      </c>
      <c r="J12" s="161">
        <v>153</v>
      </c>
      <c r="K12" s="161">
        <v>64</v>
      </c>
    </row>
    <row r="13" spans="1:11" ht="15" customHeight="1">
      <c r="A13" s="94" t="s">
        <v>39</v>
      </c>
      <c r="B13" s="95">
        <v>219</v>
      </c>
      <c r="C13" s="161">
        <v>215</v>
      </c>
      <c r="D13" s="162">
        <v>33</v>
      </c>
      <c r="E13" s="161">
        <v>33</v>
      </c>
      <c r="F13" s="161">
        <v>12</v>
      </c>
      <c r="G13" s="162">
        <v>11</v>
      </c>
      <c r="H13" s="162">
        <v>138</v>
      </c>
      <c r="I13" s="162">
        <v>116</v>
      </c>
      <c r="J13" s="161">
        <v>114</v>
      </c>
      <c r="K13" s="161">
        <v>53</v>
      </c>
    </row>
    <row r="14" spans="1:11" ht="15" customHeight="1">
      <c r="A14" s="94" t="s">
        <v>40</v>
      </c>
      <c r="B14" s="95">
        <v>498</v>
      </c>
      <c r="C14" s="161">
        <v>489</v>
      </c>
      <c r="D14" s="162">
        <v>80</v>
      </c>
      <c r="E14" s="161">
        <v>80</v>
      </c>
      <c r="F14" s="161">
        <v>72</v>
      </c>
      <c r="G14" s="162">
        <v>0</v>
      </c>
      <c r="H14" s="162">
        <v>201</v>
      </c>
      <c r="I14" s="162">
        <v>325</v>
      </c>
      <c r="J14" s="161">
        <v>325</v>
      </c>
      <c r="K14" s="161">
        <v>136</v>
      </c>
    </row>
    <row r="15" spans="1:11" ht="15" customHeight="1">
      <c r="A15" s="94" t="s">
        <v>41</v>
      </c>
      <c r="B15" s="95">
        <v>489</v>
      </c>
      <c r="C15" s="161">
        <v>474</v>
      </c>
      <c r="D15" s="162">
        <v>57</v>
      </c>
      <c r="E15" s="161">
        <v>57</v>
      </c>
      <c r="F15" s="161">
        <v>84</v>
      </c>
      <c r="G15" s="162">
        <v>9</v>
      </c>
      <c r="H15" s="162">
        <v>271</v>
      </c>
      <c r="I15" s="162">
        <v>350</v>
      </c>
      <c r="J15" s="161">
        <v>346</v>
      </c>
      <c r="K15" s="161">
        <v>173</v>
      </c>
    </row>
    <row r="16" spans="1:11" ht="15" customHeight="1">
      <c r="A16" s="94" t="s">
        <v>42</v>
      </c>
      <c r="B16" s="95">
        <v>183</v>
      </c>
      <c r="C16" s="161">
        <v>180</v>
      </c>
      <c r="D16" s="162">
        <v>34</v>
      </c>
      <c r="E16" s="161">
        <v>34</v>
      </c>
      <c r="F16" s="161">
        <v>10</v>
      </c>
      <c r="G16" s="162">
        <v>1</v>
      </c>
      <c r="H16" s="162">
        <v>160</v>
      </c>
      <c r="I16" s="162">
        <v>129</v>
      </c>
      <c r="J16" s="161">
        <v>127</v>
      </c>
      <c r="K16" s="161">
        <v>46</v>
      </c>
    </row>
    <row r="17" spans="1:11" ht="15" customHeight="1">
      <c r="A17" s="94" t="s">
        <v>43</v>
      </c>
      <c r="B17" s="95">
        <v>207</v>
      </c>
      <c r="C17" s="161">
        <v>205</v>
      </c>
      <c r="D17" s="162">
        <v>69</v>
      </c>
      <c r="E17" s="161">
        <v>69</v>
      </c>
      <c r="F17" s="161">
        <v>16</v>
      </c>
      <c r="G17" s="162">
        <v>41</v>
      </c>
      <c r="H17" s="162">
        <v>79</v>
      </c>
      <c r="I17" s="162">
        <v>113</v>
      </c>
      <c r="J17" s="161">
        <v>111</v>
      </c>
      <c r="K17" s="161">
        <v>24</v>
      </c>
    </row>
    <row r="18" spans="1:11" ht="15" customHeight="1">
      <c r="A18" s="94" t="s">
        <v>44</v>
      </c>
      <c r="B18" s="95">
        <v>338</v>
      </c>
      <c r="C18" s="161">
        <v>321</v>
      </c>
      <c r="D18" s="162">
        <v>17</v>
      </c>
      <c r="E18" s="161">
        <v>17</v>
      </c>
      <c r="F18" s="161">
        <v>52</v>
      </c>
      <c r="G18" s="162">
        <v>3</v>
      </c>
      <c r="H18" s="162">
        <v>163</v>
      </c>
      <c r="I18" s="162">
        <v>238</v>
      </c>
      <c r="J18" s="161">
        <v>237</v>
      </c>
      <c r="K18" s="161">
        <v>102</v>
      </c>
    </row>
    <row r="19" spans="1:11" ht="15" customHeight="1">
      <c r="A19" s="94" t="s">
        <v>45</v>
      </c>
      <c r="B19" s="95">
        <v>585</v>
      </c>
      <c r="C19" s="161">
        <v>543</v>
      </c>
      <c r="D19" s="162">
        <v>66</v>
      </c>
      <c r="E19" s="161">
        <v>66</v>
      </c>
      <c r="F19" s="161">
        <v>37</v>
      </c>
      <c r="G19" s="162">
        <v>51</v>
      </c>
      <c r="H19" s="162">
        <v>332</v>
      </c>
      <c r="I19" s="162">
        <v>391</v>
      </c>
      <c r="J19" s="161">
        <v>386</v>
      </c>
      <c r="K19" s="161">
        <v>215</v>
      </c>
    </row>
    <row r="20" spans="1:11" ht="15" customHeight="1">
      <c r="A20" s="94" t="s">
        <v>46</v>
      </c>
      <c r="B20" s="95">
        <v>318</v>
      </c>
      <c r="C20" s="161">
        <v>313</v>
      </c>
      <c r="D20" s="162">
        <v>87</v>
      </c>
      <c r="E20" s="161">
        <v>87</v>
      </c>
      <c r="F20" s="161">
        <v>0</v>
      </c>
      <c r="G20" s="162">
        <v>3</v>
      </c>
      <c r="H20" s="162">
        <v>271</v>
      </c>
      <c r="I20" s="162">
        <v>186</v>
      </c>
      <c r="J20" s="161">
        <v>186</v>
      </c>
      <c r="K20" s="161">
        <v>80</v>
      </c>
    </row>
    <row r="21" spans="1:11" ht="15" customHeight="1">
      <c r="A21" s="94" t="s">
        <v>47</v>
      </c>
      <c r="B21" s="95">
        <v>227</v>
      </c>
      <c r="C21" s="161">
        <v>221</v>
      </c>
      <c r="D21" s="162">
        <v>56</v>
      </c>
      <c r="E21" s="161">
        <v>53</v>
      </c>
      <c r="F21" s="161">
        <v>22</v>
      </c>
      <c r="G21" s="162">
        <v>1</v>
      </c>
      <c r="H21" s="162">
        <v>136</v>
      </c>
      <c r="I21" s="162">
        <v>108</v>
      </c>
      <c r="J21" s="161">
        <v>108</v>
      </c>
      <c r="K21" s="161">
        <v>58</v>
      </c>
    </row>
    <row r="22" spans="1:11" ht="15" customHeight="1">
      <c r="A22" s="94" t="s">
        <v>48</v>
      </c>
      <c r="B22" s="95">
        <v>435</v>
      </c>
      <c r="C22" s="161">
        <v>432</v>
      </c>
      <c r="D22" s="162">
        <v>178</v>
      </c>
      <c r="E22" s="161">
        <v>177</v>
      </c>
      <c r="F22" s="161">
        <v>52</v>
      </c>
      <c r="G22" s="162">
        <v>4</v>
      </c>
      <c r="H22" s="162">
        <v>216</v>
      </c>
      <c r="I22" s="162">
        <v>195</v>
      </c>
      <c r="J22" s="161">
        <v>195</v>
      </c>
      <c r="K22" s="161">
        <v>102</v>
      </c>
    </row>
    <row r="23" spans="1:11" ht="15" customHeight="1">
      <c r="A23" s="94" t="s">
        <v>49</v>
      </c>
      <c r="B23" s="95">
        <v>349</v>
      </c>
      <c r="C23" s="161">
        <v>323</v>
      </c>
      <c r="D23" s="162">
        <v>22</v>
      </c>
      <c r="E23" s="161">
        <v>21</v>
      </c>
      <c r="F23" s="161">
        <v>16</v>
      </c>
      <c r="G23" s="162">
        <v>0</v>
      </c>
      <c r="H23" s="162">
        <v>197</v>
      </c>
      <c r="I23" s="162">
        <v>233</v>
      </c>
      <c r="J23" s="161">
        <v>232</v>
      </c>
      <c r="K23" s="161">
        <v>111</v>
      </c>
    </row>
    <row r="24" spans="1:11" ht="15" customHeight="1">
      <c r="A24" s="94" t="s">
        <v>50</v>
      </c>
      <c r="B24" s="95">
        <v>272</v>
      </c>
      <c r="C24" s="161">
        <v>259</v>
      </c>
      <c r="D24" s="162">
        <v>41</v>
      </c>
      <c r="E24" s="161">
        <v>35</v>
      </c>
      <c r="F24" s="161">
        <v>1</v>
      </c>
      <c r="G24" s="162">
        <v>0</v>
      </c>
      <c r="H24" s="162">
        <v>191</v>
      </c>
      <c r="I24" s="162">
        <v>174</v>
      </c>
      <c r="J24" s="161">
        <v>173</v>
      </c>
      <c r="K24" s="161">
        <v>90</v>
      </c>
    </row>
    <row r="25" spans="1:11" ht="15" customHeight="1">
      <c r="A25" s="94" t="s">
        <v>51</v>
      </c>
      <c r="B25" s="95">
        <v>379</v>
      </c>
      <c r="C25" s="161">
        <v>362</v>
      </c>
      <c r="D25" s="162">
        <v>56</v>
      </c>
      <c r="E25" s="161">
        <v>56</v>
      </c>
      <c r="F25" s="161">
        <v>43</v>
      </c>
      <c r="G25" s="162">
        <v>5</v>
      </c>
      <c r="H25" s="162">
        <v>263</v>
      </c>
      <c r="I25" s="162">
        <v>265</v>
      </c>
      <c r="J25" s="161">
        <v>260</v>
      </c>
      <c r="K25" s="161">
        <v>138</v>
      </c>
    </row>
    <row r="26" spans="1:11" ht="15" customHeight="1">
      <c r="A26" s="94" t="s">
        <v>52</v>
      </c>
      <c r="B26" s="95">
        <v>406</v>
      </c>
      <c r="C26" s="161">
        <v>370</v>
      </c>
      <c r="D26" s="162">
        <v>27</v>
      </c>
      <c r="E26" s="161">
        <v>25</v>
      </c>
      <c r="F26" s="161">
        <v>1</v>
      </c>
      <c r="G26" s="162">
        <v>0</v>
      </c>
      <c r="H26" s="162">
        <v>260</v>
      </c>
      <c r="I26" s="162">
        <v>245</v>
      </c>
      <c r="J26" s="161">
        <v>243</v>
      </c>
      <c r="K26" s="161">
        <v>131</v>
      </c>
    </row>
    <row r="27" spans="1:11" ht="15" customHeight="1">
      <c r="A27" s="94" t="s">
        <v>53</v>
      </c>
      <c r="B27" s="95">
        <v>1025</v>
      </c>
      <c r="C27" s="161">
        <v>942</v>
      </c>
      <c r="D27" s="162">
        <v>142</v>
      </c>
      <c r="E27" s="161">
        <v>132</v>
      </c>
      <c r="F27" s="161">
        <v>10</v>
      </c>
      <c r="G27" s="162">
        <v>0</v>
      </c>
      <c r="H27" s="162">
        <v>348</v>
      </c>
      <c r="I27" s="162">
        <v>514</v>
      </c>
      <c r="J27" s="161">
        <v>494</v>
      </c>
      <c r="K27" s="161">
        <v>336</v>
      </c>
    </row>
    <row r="28" spans="1:11">
      <c r="H28" s="163"/>
      <c r="I28" s="164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.511811023622047" footer="0.511811023622047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21"/>
  <sheetViews>
    <sheetView view="pageBreakPreview" topLeftCell="A4" zoomScale="90" zoomScaleNormal="70" zoomScalePageLayoutView="90" workbookViewId="0">
      <selection activeCell="F16" sqref="F16:G17"/>
    </sheetView>
  </sheetViews>
  <sheetFormatPr defaultColWidth="8" defaultRowHeight="15"/>
  <cols>
    <col min="1" max="1" width="59" style="166" customWidth="1"/>
    <col min="2" max="3" width="15.140625" style="2" customWidth="1"/>
    <col min="4" max="4" width="8.7109375" style="166" customWidth="1"/>
    <col min="5" max="5" width="9.7109375" style="166" customWidth="1"/>
    <col min="6" max="7" width="15.140625" style="166" customWidth="1"/>
    <col min="8" max="8" width="8.85546875" style="166" customWidth="1"/>
    <col min="9" max="10" width="10.85546875" style="166" customWidth="1"/>
    <col min="11" max="11" width="11.28515625" style="166" customWidth="1"/>
    <col min="12" max="1024" width="8" style="166"/>
  </cols>
  <sheetData>
    <row r="1" spans="1:11" ht="27" customHeight="1">
      <c r="A1" s="257" t="s">
        <v>82</v>
      </c>
      <c r="B1" s="257"/>
      <c r="C1" s="257"/>
      <c r="D1" s="257"/>
      <c r="E1" s="257"/>
      <c r="F1" s="257"/>
      <c r="G1" s="257"/>
      <c r="H1" s="257"/>
      <c r="I1" s="257"/>
      <c r="J1" s="167"/>
    </row>
    <row r="2" spans="1:11" ht="23.25" customHeight="1">
      <c r="A2" s="297" t="s">
        <v>98</v>
      </c>
      <c r="B2" s="297"/>
      <c r="C2" s="297"/>
      <c r="D2" s="297"/>
      <c r="E2" s="297"/>
      <c r="F2" s="297"/>
      <c r="G2" s="297"/>
      <c r="H2" s="297"/>
      <c r="I2" s="297"/>
      <c r="J2" s="167"/>
    </row>
    <row r="3" spans="1:11" ht="13.5" customHeight="1">
      <c r="A3" s="168"/>
      <c r="B3" s="168"/>
      <c r="C3" s="168"/>
      <c r="D3" s="168"/>
      <c r="E3" s="168"/>
    </row>
    <row r="4" spans="1:11" s="143" customFormat="1" ht="30.75" customHeight="1">
      <c r="A4" s="295" t="s">
        <v>1</v>
      </c>
      <c r="B4" s="298" t="s">
        <v>99</v>
      </c>
      <c r="C4" s="298"/>
      <c r="D4" s="298"/>
      <c r="E4" s="298"/>
      <c r="F4" s="298" t="s">
        <v>100</v>
      </c>
      <c r="G4" s="298"/>
      <c r="H4" s="298"/>
      <c r="I4" s="298"/>
      <c r="J4" s="169"/>
    </row>
    <row r="5" spans="1:11" s="143" customFormat="1" ht="23.25" customHeight="1">
      <c r="A5" s="295"/>
      <c r="B5" s="258" t="s">
        <v>122</v>
      </c>
      <c r="C5" s="258" t="s">
        <v>123</v>
      </c>
      <c r="D5" s="296" t="s">
        <v>2</v>
      </c>
      <c r="E5" s="296"/>
      <c r="F5" s="258" t="s">
        <v>122</v>
      </c>
      <c r="G5" s="258" t="s">
        <v>123</v>
      </c>
      <c r="H5" s="296" t="s">
        <v>2</v>
      </c>
      <c r="I5" s="296"/>
      <c r="J5" s="170"/>
    </row>
    <row r="6" spans="1:11" s="143" customFormat="1" ht="36.75" customHeight="1">
      <c r="A6" s="295"/>
      <c r="B6" s="258"/>
      <c r="C6" s="258"/>
      <c r="D6" s="171" t="s">
        <v>3</v>
      </c>
      <c r="E6" s="172" t="s">
        <v>101</v>
      </c>
      <c r="F6" s="258"/>
      <c r="G6" s="258"/>
      <c r="H6" s="171" t="s">
        <v>3</v>
      </c>
      <c r="I6" s="172" t="s">
        <v>4</v>
      </c>
      <c r="J6" s="173"/>
    </row>
    <row r="7" spans="1:11" s="175" customFormat="1" ht="15.75" customHeight="1">
      <c r="A7" s="7" t="s">
        <v>5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74"/>
    </row>
    <row r="8" spans="1:11" s="175" customFormat="1" ht="27" customHeight="1">
      <c r="A8" s="176" t="s">
        <v>102</v>
      </c>
      <c r="B8" s="10" t="s">
        <v>66</v>
      </c>
      <c r="C8" s="11">
        <f>'15'!B8</f>
        <v>9122</v>
      </c>
      <c r="D8" s="177" t="s">
        <v>67</v>
      </c>
      <c r="E8" s="177" t="s">
        <v>67</v>
      </c>
      <c r="F8" s="11" t="s">
        <v>66</v>
      </c>
      <c r="G8" s="11">
        <f>'16'!B8</f>
        <v>6994</v>
      </c>
      <c r="H8" s="177" t="s">
        <v>67</v>
      </c>
      <c r="I8" s="178" t="s">
        <v>67</v>
      </c>
      <c r="J8" s="179"/>
      <c r="K8" s="180"/>
    </row>
    <row r="9" spans="1:11" s="143" customFormat="1" ht="27" customHeight="1">
      <c r="A9" s="176" t="s">
        <v>59</v>
      </c>
      <c r="B9" s="11">
        <f>'15'!C8</f>
        <v>15198</v>
      </c>
      <c r="C9" s="11">
        <f>'15'!D8</f>
        <v>8616</v>
      </c>
      <c r="D9" s="177">
        <f>IF(B9=0,"",ROUND(C9/B9*100,1))</f>
        <v>56.7</v>
      </c>
      <c r="E9" s="178">
        <f>C9-B9</f>
        <v>-6582</v>
      </c>
      <c r="F9" s="11">
        <f>'16'!C8</f>
        <v>11359</v>
      </c>
      <c r="G9" s="11">
        <f>'16'!D8</f>
        <v>6782</v>
      </c>
      <c r="H9" s="177">
        <f>IF(F9=0,"",ROUND(G9/F9*100,1))</f>
        <v>59.7</v>
      </c>
      <c r="I9" s="178">
        <f>G9-F9</f>
        <v>-4577</v>
      </c>
      <c r="J9" s="179"/>
      <c r="K9" s="180"/>
    </row>
    <row r="10" spans="1:11" s="143" customFormat="1" ht="27" customHeight="1">
      <c r="A10" s="181" t="s">
        <v>60</v>
      </c>
      <c r="B10" s="11">
        <f>'15'!F8</f>
        <v>4930</v>
      </c>
      <c r="C10" s="11">
        <f>'15'!G8</f>
        <v>1438</v>
      </c>
      <c r="D10" s="177">
        <f>IF(B10=0,"",ROUND(C10/B10*100,1))</f>
        <v>29.2</v>
      </c>
      <c r="E10" s="178">
        <f>C10-B10</f>
        <v>-3492</v>
      </c>
      <c r="F10" s="11">
        <f>'16'!F8</f>
        <v>4345</v>
      </c>
      <c r="G10" s="11">
        <f>'16'!G8</f>
        <v>331</v>
      </c>
      <c r="H10" s="177">
        <f>IF(F10=0,"",ROUND(G10/F10*100,1))</f>
        <v>7.6</v>
      </c>
      <c r="I10" s="178">
        <f>G10-F10</f>
        <v>-4014</v>
      </c>
      <c r="J10" s="179"/>
      <c r="K10" s="180"/>
    </row>
    <row r="11" spans="1:11" s="143" customFormat="1" ht="27" customHeight="1">
      <c r="A11" s="176" t="s">
        <v>10</v>
      </c>
      <c r="B11" s="11">
        <f>'15'!I8</f>
        <v>676</v>
      </c>
      <c r="C11" s="11">
        <f>'15'!J8</f>
        <v>231</v>
      </c>
      <c r="D11" s="177">
        <f>IF(B11=0,"",ROUND(C11/B11*100,1))</f>
        <v>34.200000000000003</v>
      </c>
      <c r="E11" s="178">
        <f>C11-B11</f>
        <v>-445</v>
      </c>
      <c r="F11" s="11">
        <f>'16'!I8</f>
        <v>1455</v>
      </c>
      <c r="G11" s="11">
        <f>'16'!J8</f>
        <v>610</v>
      </c>
      <c r="H11" s="177">
        <f>IF(F11=0,"",ROUND(G11/F11*100,1))</f>
        <v>41.9</v>
      </c>
      <c r="I11" s="178">
        <f>G11-F11</f>
        <v>-845</v>
      </c>
      <c r="J11" s="179"/>
      <c r="K11" s="180"/>
    </row>
    <row r="12" spans="1:11" s="143" customFormat="1" ht="39.75" customHeight="1">
      <c r="A12" s="176" t="s">
        <v>61</v>
      </c>
      <c r="B12" s="11">
        <f>'15'!L8</f>
        <v>304</v>
      </c>
      <c r="C12" s="11">
        <f>'15'!M8</f>
        <v>69</v>
      </c>
      <c r="D12" s="177">
        <f>IF(B12=0,"",ROUND(C12/B12*100,1))</f>
        <v>22.7</v>
      </c>
      <c r="E12" s="178">
        <f>C12-B12</f>
        <v>-235</v>
      </c>
      <c r="F12" s="11">
        <f>'16'!L8</f>
        <v>717</v>
      </c>
      <c r="G12" s="11">
        <f>'16'!M8</f>
        <v>156</v>
      </c>
      <c r="H12" s="177">
        <f>IF(F12=0,"",ROUND(G12/F12*100,1))</f>
        <v>21.8</v>
      </c>
      <c r="I12" s="178">
        <f>G12-F12</f>
        <v>-561</v>
      </c>
      <c r="J12" s="179"/>
      <c r="K12" s="180"/>
    </row>
    <row r="13" spans="1:11" s="143" customFormat="1" ht="39.75" customHeight="1">
      <c r="A13" s="176" t="s">
        <v>12</v>
      </c>
      <c r="B13" s="11">
        <f>'15'!O8</f>
        <v>12309</v>
      </c>
      <c r="C13" s="11">
        <f>'15'!P8</f>
        <v>4379</v>
      </c>
      <c r="D13" s="177">
        <f>IF(B13=0,"",ROUND(C13/B13*100,1))</f>
        <v>35.6</v>
      </c>
      <c r="E13" s="178">
        <f>C13-B13</f>
        <v>-7930</v>
      </c>
      <c r="F13" s="11">
        <f>'16'!O8</f>
        <v>9931</v>
      </c>
      <c r="G13" s="11">
        <f>'16'!P8</f>
        <v>4308</v>
      </c>
      <c r="H13" s="177">
        <f>IF(F13=0,"",ROUND(G13/F13*100,1))</f>
        <v>43.4</v>
      </c>
      <c r="I13" s="178">
        <f>G13-F13</f>
        <v>-5623</v>
      </c>
      <c r="J13" s="179"/>
      <c r="K13" s="180"/>
    </row>
    <row r="14" spans="1:11" s="143" customFormat="1" ht="12.75" customHeight="1">
      <c r="A14" s="182"/>
      <c r="B14" s="294" t="s">
        <v>13</v>
      </c>
      <c r="C14" s="294"/>
      <c r="D14" s="294"/>
      <c r="E14" s="294"/>
      <c r="F14" s="294"/>
      <c r="G14" s="294"/>
      <c r="H14" s="294"/>
      <c r="I14" s="294"/>
      <c r="J14" s="183"/>
      <c r="K14" s="180"/>
    </row>
    <row r="15" spans="1:11" s="143" customFormat="1" ht="18" customHeight="1">
      <c r="A15" s="184"/>
      <c r="B15" s="294"/>
      <c r="C15" s="294"/>
      <c r="D15" s="294"/>
      <c r="E15" s="294"/>
      <c r="F15" s="294"/>
      <c r="G15" s="294"/>
      <c r="H15" s="294"/>
      <c r="I15" s="294"/>
      <c r="J15" s="183"/>
      <c r="K15" s="180"/>
    </row>
    <row r="16" spans="1:11" s="143" customFormat="1" ht="20.25" customHeight="1">
      <c r="A16" s="295" t="s">
        <v>1</v>
      </c>
      <c r="B16" s="295" t="s">
        <v>124</v>
      </c>
      <c r="C16" s="295" t="s">
        <v>125</v>
      </c>
      <c r="D16" s="296" t="s">
        <v>2</v>
      </c>
      <c r="E16" s="296"/>
      <c r="F16" s="295" t="s">
        <v>124</v>
      </c>
      <c r="G16" s="295" t="s">
        <v>125</v>
      </c>
      <c r="H16" s="296" t="s">
        <v>2</v>
      </c>
      <c r="I16" s="296"/>
      <c r="J16" s="170"/>
      <c r="K16" s="180"/>
    </row>
    <row r="17" spans="1:11" ht="39" customHeight="1">
      <c r="A17" s="295"/>
      <c r="B17" s="295"/>
      <c r="C17" s="295"/>
      <c r="D17" s="185" t="s">
        <v>3</v>
      </c>
      <c r="E17" s="172" t="s">
        <v>103</v>
      </c>
      <c r="F17" s="295"/>
      <c r="G17" s="295"/>
      <c r="H17" s="185" t="s">
        <v>3</v>
      </c>
      <c r="I17" s="172" t="s">
        <v>14</v>
      </c>
      <c r="J17" s="173"/>
      <c r="K17" s="186"/>
    </row>
    <row r="18" spans="1:11" ht="27" customHeight="1">
      <c r="A18" s="176" t="s">
        <v>104</v>
      </c>
      <c r="B18" s="187" t="s">
        <v>66</v>
      </c>
      <c r="C18" s="188">
        <f>'15'!R8</f>
        <v>5437</v>
      </c>
      <c r="D18" s="189" t="s">
        <v>67</v>
      </c>
      <c r="E18" s="190" t="s">
        <v>67</v>
      </c>
      <c r="F18" s="191" t="s">
        <v>66</v>
      </c>
      <c r="G18" s="192">
        <f>'16'!R8</f>
        <v>4392</v>
      </c>
      <c r="H18" s="189" t="s">
        <v>67</v>
      </c>
      <c r="I18" s="190" t="s">
        <v>67</v>
      </c>
      <c r="J18" s="193"/>
      <c r="K18" s="186"/>
    </row>
    <row r="19" spans="1:11" ht="27" customHeight="1">
      <c r="A19" s="194" t="s">
        <v>59</v>
      </c>
      <c r="B19" s="188">
        <f>'15'!S8</f>
        <v>4162</v>
      </c>
      <c r="C19" s="188">
        <f>'15'!T8</f>
        <v>5349</v>
      </c>
      <c r="D19" s="195">
        <f>IF(B19=0,"",ROUND(C19/B19*100,1))</f>
        <v>128.5</v>
      </c>
      <c r="E19" s="196">
        <f>C19-B19</f>
        <v>1187</v>
      </c>
      <c r="F19" s="192">
        <f>'16'!S8</f>
        <v>2730</v>
      </c>
      <c r="G19" s="192">
        <f>'16'!T8</f>
        <v>4351</v>
      </c>
      <c r="H19" s="195">
        <f>IF(F19=0,"",ROUND(G19/F19*100,1))</f>
        <v>159.4</v>
      </c>
      <c r="I19" s="196">
        <f>G19-F19</f>
        <v>1621</v>
      </c>
      <c r="J19" s="193"/>
      <c r="K19" s="186"/>
    </row>
    <row r="20" spans="1:11" ht="29.25" customHeight="1">
      <c r="A20" s="194" t="s">
        <v>17</v>
      </c>
      <c r="B20" s="188">
        <f>'15'!V8</f>
        <v>3345</v>
      </c>
      <c r="C20" s="188">
        <f>'15'!W8</f>
        <v>2963</v>
      </c>
      <c r="D20" s="195">
        <f>IF(B20=0,"",ROUND(C20/B20*100,1))</f>
        <v>88.6</v>
      </c>
      <c r="E20" s="196">
        <f>C20-B20</f>
        <v>-382</v>
      </c>
      <c r="F20" s="192">
        <f>'16'!V8</f>
        <v>2260</v>
      </c>
      <c r="G20" s="192">
        <f>'16'!W8</f>
        <v>2034</v>
      </c>
      <c r="H20" s="195">
        <f>IF(F20=0,"",ROUND(G20/F20*100,1))</f>
        <v>90</v>
      </c>
      <c r="I20" s="196">
        <f>G20-F20</f>
        <v>-226</v>
      </c>
      <c r="J20" s="197"/>
      <c r="K20" s="186"/>
    </row>
    <row r="21" spans="1:11" ht="63" customHeight="1">
      <c r="A21" s="293" t="s">
        <v>19</v>
      </c>
      <c r="B21" s="293"/>
      <c r="C21" s="293"/>
      <c r="D21" s="293"/>
      <c r="E21" s="293"/>
      <c r="F21" s="293"/>
      <c r="G21" s="293"/>
      <c r="H21" s="293"/>
      <c r="I21" s="293"/>
      <c r="K21" s="2"/>
    </row>
  </sheetData>
  <mergeCells count="20">
    <mergeCell ref="A1:I1"/>
    <mergeCell ref="A2:I2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B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17013888888888901" right="0.17013888888888901" top="0.32013888888888897" bottom="0.17013888888888901" header="0.511811023622047" footer="0.511811023622047"/>
  <pageSetup paperSize="9" scale="9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30"/>
  <sheetViews>
    <sheetView view="pageBreakPreview" topLeftCell="G1" zoomScale="90" zoomScaleNormal="80" zoomScalePageLayoutView="90" workbookViewId="0">
      <selection activeCell="V9" sqref="V9:W28"/>
    </sheetView>
  </sheetViews>
  <sheetFormatPr defaultColWidth="9.140625" defaultRowHeight="15.75"/>
  <cols>
    <col min="1" max="1" width="18.28515625" style="198" customWidth="1"/>
    <col min="2" max="2" width="13.140625" style="199" customWidth="1"/>
    <col min="3" max="4" width="9.28515625" style="199" customWidth="1"/>
    <col min="5" max="5" width="7.42578125" style="199" customWidth="1"/>
    <col min="6" max="7" width="9.28515625" style="199" customWidth="1"/>
    <col min="8" max="8" width="7" style="199" customWidth="1"/>
    <col min="9" max="10" width="9.28515625" style="199" customWidth="1"/>
    <col min="11" max="11" width="7.42578125" style="199" customWidth="1"/>
    <col min="12" max="12" width="10.5703125" style="199" customWidth="1"/>
    <col min="13" max="13" width="9.28515625" style="199" customWidth="1"/>
    <col min="14" max="14" width="7.85546875" style="199" customWidth="1"/>
    <col min="15" max="15" width="11.5703125" style="199" customWidth="1"/>
    <col min="16" max="16" width="11.7109375" style="199" customWidth="1"/>
    <col min="17" max="17" width="7.85546875" style="199" customWidth="1"/>
    <col min="18" max="18" width="19.28515625" style="199" customWidth="1"/>
    <col min="19" max="19" width="12" style="199" customWidth="1"/>
    <col min="20" max="20" width="11.7109375" style="199" customWidth="1"/>
    <col min="21" max="21" width="7.85546875" style="199" customWidth="1"/>
    <col min="22" max="22" width="11.5703125" style="200" customWidth="1"/>
    <col min="23" max="23" width="11" style="200" customWidth="1"/>
    <col min="24" max="24" width="7.85546875" style="200" customWidth="1"/>
    <col min="25" max="1024" width="9.140625" style="200"/>
  </cols>
  <sheetData>
    <row r="1" spans="1:28" s="204" customFormat="1" ht="20.25" customHeight="1">
      <c r="A1" s="201"/>
      <c r="B1" s="303" t="s">
        <v>105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202"/>
      <c r="O1" s="202"/>
      <c r="P1" s="202"/>
      <c r="Q1" s="202"/>
      <c r="R1" s="202"/>
      <c r="S1" s="203"/>
      <c r="T1" s="203"/>
      <c r="U1" s="202"/>
      <c r="X1" s="205" t="s">
        <v>20</v>
      </c>
    </row>
    <row r="2" spans="1:28" s="204" customFormat="1" ht="20.25" customHeight="1">
      <c r="B2" s="303" t="s">
        <v>126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206"/>
      <c r="O2" s="206"/>
      <c r="P2" s="206"/>
      <c r="Q2" s="206"/>
      <c r="R2" s="206"/>
      <c r="S2" s="207"/>
      <c r="T2" s="207"/>
      <c r="U2" s="206"/>
    </row>
    <row r="3" spans="1:28" s="204" customFormat="1" ht="15" customHeight="1">
      <c r="B3" s="208"/>
      <c r="C3" s="208"/>
      <c r="D3" s="208"/>
      <c r="E3" s="208"/>
      <c r="F3" s="208"/>
      <c r="G3" s="208"/>
      <c r="H3" s="208"/>
      <c r="I3" s="208"/>
      <c r="J3" s="208"/>
      <c r="L3" s="208"/>
      <c r="M3" s="81"/>
      <c r="N3" s="81" t="s">
        <v>21</v>
      </c>
      <c r="O3" s="208"/>
      <c r="P3" s="208"/>
      <c r="Q3" s="209"/>
      <c r="R3" s="208"/>
      <c r="S3" s="210"/>
      <c r="T3" s="211"/>
      <c r="U3" s="209"/>
      <c r="X3" s="81" t="s">
        <v>21</v>
      </c>
    </row>
    <row r="4" spans="1:28" s="214" customFormat="1" ht="21" customHeight="1">
      <c r="A4" s="304"/>
      <c r="B4" s="299" t="s">
        <v>106</v>
      </c>
      <c r="C4" s="299" t="s">
        <v>107</v>
      </c>
      <c r="D4" s="299"/>
      <c r="E4" s="299"/>
      <c r="F4" s="299" t="s">
        <v>70</v>
      </c>
      <c r="G4" s="299"/>
      <c r="H4" s="299"/>
      <c r="I4" s="299" t="s">
        <v>71</v>
      </c>
      <c r="J4" s="299"/>
      <c r="K4" s="299"/>
      <c r="L4" s="299" t="s">
        <v>94</v>
      </c>
      <c r="M4" s="299"/>
      <c r="N4" s="299"/>
      <c r="O4" s="299" t="s">
        <v>27</v>
      </c>
      <c r="P4" s="299"/>
      <c r="Q4" s="299"/>
      <c r="R4" s="299" t="s">
        <v>81</v>
      </c>
      <c r="S4" s="300" t="s">
        <v>74</v>
      </c>
      <c r="T4" s="300"/>
      <c r="U4" s="300"/>
      <c r="V4" s="301" t="s">
        <v>30</v>
      </c>
      <c r="W4" s="301"/>
      <c r="X4" s="301"/>
      <c r="Y4" s="212"/>
      <c r="Z4" s="213"/>
      <c r="AA4" s="213"/>
      <c r="AB4" s="213"/>
    </row>
    <row r="5" spans="1:28" s="215" customFormat="1" ht="22.5" customHeight="1">
      <c r="A5" s="304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300"/>
      <c r="T5" s="300"/>
      <c r="U5" s="300"/>
      <c r="V5" s="301"/>
      <c r="W5" s="301"/>
      <c r="X5" s="301"/>
      <c r="Y5" s="212"/>
      <c r="Z5" s="213"/>
      <c r="AA5" s="213"/>
      <c r="AB5" s="213"/>
    </row>
    <row r="6" spans="1:28" s="220" customFormat="1" ht="18.75" customHeight="1">
      <c r="A6" s="304"/>
      <c r="B6" s="216" t="s">
        <v>31</v>
      </c>
      <c r="C6" s="216" t="s">
        <v>32</v>
      </c>
      <c r="D6" s="216" t="s">
        <v>31</v>
      </c>
      <c r="E6" s="217" t="s">
        <v>3</v>
      </c>
      <c r="F6" s="216" t="s">
        <v>32</v>
      </c>
      <c r="G6" s="216" t="s">
        <v>31</v>
      </c>
      <c r="H6" s="217" t="s">
        <v>3</v>
      </c>
      <c r="I6" s="216" t="s">
        <v>32</v>
      </c>
      <c r="J6" s="216" t="s">
        <v>31</v>
      </c>
      <c r="K6" s="217" t="s">
        <v>3</v>
      </c>
      <c r="L6" s="216" t="s">
        <v>32</v>
      </c>
      <c r="M6" s="216" t="s">
        <v>31</v>
      </c>
      <c r="N6" s="217" t="s">
        <v>3</v>
      </c>
      <c r="O6" s="216" t="s">
        <v>32</v>
      </c>
      <c r="P6" s="216" t="s">
        <v>31</v>
      </c>
      <c r="Q6" s="217" t="s">
        <v>3</v>
      </c>
      <c r="R6" s="216" t="s">
        <v>31</v>
      </c>
      <c r="S6" s="216" t="s">
        <v>32</v>
      </c>
      <c r="T6" s="216" t="s">
        <v>31</v>
      </c>
      <c r="U6" s="217" t="s">
        <v>3</v>
      </c>
      <c r="V6" s="216" t="s">
        <v>32</v>
      </c>
      <c r="W6" s="216" t="s">
        <v>31</v>
      </c>
      <c r="X6" s="217" t="s">
        <v>3</v>
      </c>
      <c r="Y6" s="218"/>
      <c r="Z6" s="219"/>
      <c r="AA6" s="219"/>
      <c r="AB6" s="219"/>
    </row>
    <row r="7" spans="1:28" s="225" customFormat="1" ht="12.75" customHeight="1">
      <c r="A7" s="221" t="s">
        <v>5</v>
      </c>
      <c r="B7" s="222">
        <v>1</v>
      </c>
      <c r="C7" s="222">
        <v>2</v>
      </c>
      <c r="D7" s="222">
        <v>3</v>
      </c>
      <c r="E7" s="222">
        <v>4</v>
      </c>
      <c r="F7" s="222">
        <v>5</v>
      </c>
      <c r="G7" s="222">
        <v>6</v>
      </c>
      <c r="H7" s="222">
        <v>7</v>
      </c>
      <c r="I7" s="222">
        <v>8</v>
      </c>
      <c r="J7" s="222">
        <v>9</v>
      </c>
      <c r="K7" s="222">
        <v>10</v>
      </c>
      <c r="L7" s="222">
        <v>11</v>
      </c>
      <c r="M7" s="222">
        <v>12</v>
      </c>
      <c r="N7" s="222">
        <v>13</v>
      </c>
      <c r="O7" s="222">
        <v>14</v>
      </c>
      <c r="P7" s="222">
        <v>15</v>
      </c>
      <c r="Q7" s="222">
        <v>16</v>
      </c>
      <c r="R7" s="222">
        <v>17</v>
      </c>
      <c r="S7" s="222">
        <v>18</v>
      </c>
      <c r="T7" s="222">
        <v>19</v>
      </c>
      <c r="U7" s="222">
        <v>20</v>
      </c>
      <c r="V7" s="222">
        <v>21</v>
      </c>
      <c r="W7" s="222">
        <v>22</v>
      </c>
      <c r="X7" s="222">
        <v>23</v>
      </c>
      <c r="Y7" s="223"/>
      <c r="Z7" s="224"/>
      <c r="AA7" s="224"/>
      <c r="AB7" s="224"/>
    </row>
    <row r="8" spans="1:28" s="232" customFormat="1" ht="28.5">
      <c r="A8" s="226" t="s">
        <v>33</v>
      </c>
      <c r="B8" s="227">
        <f>SUM(B9:B28)</f>
        <v>9122</v>
      </c>
      <c r="C8" s="227">
        <f>SUM(C9:C28)</f>
        <v>15198</v>
      </c>
      <c r="D8" s="227">
        <f>SUM(D9:D28)</f>
        <v>8616</v>
      </c>
      <c r="E8" s="228">
        <f t="shared" ref="E8:E28" si="0">IF(C8=0,"",ROUND(D8/C8*100,1))</f>
        <v>56.7</v>
      </c>
      <c r="F8" s="227">
        <f>SUM(F9:F28)</f>
        <v>4930</v>
      </c>
      <c r="G8" s="227">
        <f>SUM(G9:G28)</f>
        <v>1438</v>
      </c>
      <c r="H8" s="228">
        <f t="shared" ref="H8:H28" si="1">IF(F8=0,"",ROUND(G8/F8*100,1))</f>
        <v>29.2</v>
      </c>
      <c r="I8" s="227">
        <f>SUM(I9:I28)</f>
        <v>676</v>
      </c>
      <c r="J8" s="227">
        <f>SUM(J9:J28)</f>
        <v>231</v>
      </c>
      <c r="K8" s="228">
        <f t="shared" ref="K8:K28" si="2">IF(I8=0,"",ROUND(J8/I8*100,1))</f>
        <v>34.200000000000003</v>
      </c>
      <c r="L8" s="227">
        <f>SUM(L9:L28)</f>
        <v>304</v>
      </c>
      <c r="M8" s="227">
        <f>SUM(M9:M28)</f>
        <v>69</v>
      </c>
      <c r="N8" s="228">
        <f t="shared" ref="N8:N28" si="3">IF(L8=0,"",ROUND(M8/L8*100,1))</f>
        <v>22.7</v>
      </c>
      <c r="O8" s="227">
        <f>SUM(O9:O28)</f>
        <v>12309</v>
      </c>
      <c r="P8" s="227">
        <f>SUM(P9:P28)</f>
        <v>4379</v>
      </c>
      <c r="Q8" s="228">
        <f t="shared" ref="Q8:Q28" si="4">IF(O8=0,"",ROUND(P8/O8*100,1))</f>
        <v>35.6</v>
      </c>
      <c r="R8" s="227">
        <f>SUM(R9:R28)</f>
        <v>5437</v>
      </c>
      <c r="S8" s="229">
        <f>SUM(S9:S28)</f>
        <v>4162</v>
      </c>
      <c r="T8" s="229">
        <f>SUM(T9:T28)</f>
        <v>5349</v>
      </c>
      <c r="U8" s="228">
        <f t="shared" ref="U8:U28" si="5">IF(S8=0,"",ROUND(T8/S8*100,1))</f>
        <v>128.5</v>
      </c>
      <c r="V8" s="227">
        <f>SUM(V9:V28)</f>
        <v>3345</v>
      </c>
      <c r="W8" s="227">
        <f>SUM(W9:W28)</f>
        <v>2963</v>
      </c>
      <c r="X8" s="228">
        <f t="shared" ref="X8:X28" si="6">IF(V8=0,"",ROUND(W8/V8*100,1))</f>
        <v>88.6</v>
      </c>
      <c r="Y8" s="230"/>
      <c r="Z8" s="231"/>
      <c r="AA8" s="231"/>
      <c r="AB8" s="231"/>
    </row>
    <row r="9" spans="1:28" s="199" customFormat="1">
      <c r="A9" s="233" t="s">
        <v>34</v>
      </c>
      <c r="B9" s="234">
        <v>219</v>
      </c>
      <c r="C9" s="234">
        <v>375</v>
      </c>
      <c r="D9" s="234">
        <v>214</v>
      </c>
      <c r="E9" s="235">
        <f t="shared" si="0"/>
        <v>57.1</v>
      </c>
      <c r="F9" s="234">
        <v>166</v>
      </c>
      <c r="G9" s="234">
        <v>19</v>
      </c>
      <c r="H9" s="235">
        <f t="shared" si="1"/>
        <v>11.4</v>
      </c>
      <c r="I9" s="234">
        <v>8</v>
      </c>
      <c r="J9" s="234">
        <v>2</v>
      </c>
      <c r="K9" s="235">
        <f t="shared" si="2"/>
        <v>25</v>
      </c>
      <c r="L9" s="234">
        <v>36</v>
      </c>
      <c r="M9" s="234">
        <v>0</v>
      </c>
      <c r="N9" s="235">
        <f t="shared" si="3"/>
        <v>0</v>
      </c>
      <c r="O9" s="234">
        <v>364</v>
      </c>
      <c r="P9" s="234">
        <v>103</v>
      </c>
      <c r="Q9" s="235">
        <f t="shared" si="4"/>
        <v>28.3</v>
      </c>
      <c r="R9" s="234">
        <v>136</v>
      </c>
      <c r="S9" s="234">
        <v>105</v>
      </c>
      <c r="T9" s="234">
        <v>136</v>
      </c>
      <c r="U9" s="235">
        <f t="shared" si="5"/>
        <v>129.5</v>
      </c>
      <c r="V9" s="234">
        <v>85</v>
      </c>
      <c r="W9" s="234">
        <v>85</v>
      </c>
      <c r="X9" s="235">
        <f t="shared" si="6"/>
        <v>100</v>
      </c>
      <c r="Y9" s="236"/>
      <c r="Z9" s="237"/>
      <c r="AA9" s="237"/>
      <c r="AB9" s="237"/>
    </row>
    <row r="10" spans="1:28" s="199" customFormat="1">
      <c r="A10" s="233" t="s">
        <v>35</v>
      </c>
      <c r="B10" s="234">
        <v>197</v>
      </c>
      <c r="C10" s="234">
        <v>301</v>
      </c>
      <c r="D10" s="234">
        <v>188</v>
      </c>
      <c r="E10" s="235">
        <f t="shared" si="0"/>
        <v>62.5</v>
      </c>
      <c r="F10" s="234">
        <v>93</v>
      </c>
      <c r="G10" s="234">
        <v>29</v>
      </c>
      <c r="H10" s="235">
        <f t="shared" si="1"/>
        <v>31.2</v>
      </c>
      <c r="I10" s="234">
        <v>27</v>
      </c>
      <c r="J10" s="234">
        <v>18</v>
      </c>
      <c r="K10" s="235">
        <f t="shared" si="2"/>
        <v>66.7</v>
      </c>
      <c r="L10" s="234">
        <v>4</v>
      </c>
      <c r="M10" s="234">
        <v>2</v>
      </c>
      <c r="N10" s="235">
        <f t="shared" si="3"/>
        <v>50</v>
      </c>
      <c r="O10" s="234">
        <v>285</v>
      </c>
      <c r="P10" s="234">
        <v>132</v>
      </c>
      <c r="Q10" s="235">
        <f t="shared" si="4"/>
        <v>46.3</v>
      </c>
      <c r="R10" s="234">
        <v>121</v>
      </c>
      <c r="S10" s="234">
        <v>117</v>
      </c>
      <c r="T10" s="234">
        <v>121</v>
      </c>
      <c r="U10" s="235">
        <f t="shared" si="5"/>
        <v>103.4</v>
      </c>
      <c r="V10" s="234">
        <v>84</v>
      </c>
      <c r="W10" s="234">
        <v>60</v>
      </c>
      <c r="X10" s="235">
        <f t="shared" si="6"/>
        <v>71.400000000000006</v>
      </c>
      <c r="Y10" s="236"/>
      <c r="Z10" s="237"/>
      <c r="AA10" s="237"/>
      <c r="AB10" s="237"/>
    </row>
    <row r="11" spans="1:28" s="199" customFormat="1">
      <c r="A11" s="233" t="s">
        <v>36</v>
      </c>
      <c r="B11" s="234">
        <v>203</v>
      </c>
      <c r="C11" s="234">
        <v>378</v>
      </c>
      <c r="D11" s="234">
        <v>197</v>
      </c>
      <c r="E11" s="235">
        <f t="shared" si="0"/>
        <v>52.1</v>
      </c>
      <c r="F11" s="234">
        <v>123</v>
      </c>
      <c r="G11" s="234">
        <v>63</v>
      </c>
      <c r="H11" s="235">
        <f t="shared" si="1"/>
        <v>51.2</v>
      </c>
      <c r="I11" s="234">
        <v>31</v>
      </c>
      <c r="J11" s="234">
        <v>25</v>
      </c>
      <c r="K11" s="235">
        <f t="shared" si="2"/>
        <v>80.599999999999994</v>
      </c>
      <c r="L11" s="234">
        <v>0</v>
      </c>
      <c r="M11" s="234">
        <v>0</v>
      </c>
      <c r="N11" s="235" t="str">
        <f t="shared" si="3"/>
        <v/>
      </c>
      <c r="O11" s="234">
        <v>357</v>
      </c>
      <c r="P11" s="234">
        <v>182</v>
      </c>
      <c r="Q11" s="235">
        <f t="shared" si="4"/>
        <v>51</v>
      </c>
      <c r="R11" s="234">
        <v>134</v>
      </c>
      <c r="S11" s="234">
        <v>111</v>
      </c>
      <c r="T11" s="234">
        <v>134</v>
      </c>
      <c r="U11" s="235">
        <f t="shared" si="5"/>
        <v>120.7</v>
      </c>
      <c r="V11" s="234">
        <v>79</v>
      </c>
      <c r="W11" s="234">
        <v>39</v>
      </c>
      <c r="X11" s="235">
        <f t="shared" si="6"/>
        <v>49.4</v>
      </c>
      <c r="Y11" s="236"/>
      <c r="Z11" s="237"/>
      <c r="AA11" s="237"/>
      <c r="AB11" s="237"/>
    </row>
    <row r="12" spans="1:28" s="199" customFormat="1">
      <c r="A12" s="233" t="s">
        <v>37</v>
      </c>
      <c r="B12" s="234">
        <v>203</v>
      </c>
      <c r="C12" s="234">
        <v>269</v>
      </c>
      <c r="D12" s="234">
        <v>194</v>
      </c>
      <c r="E12" s="235">
        <f t="shared" si="0"/>
        <v>72.099999999999994</v>
      </c>
      <c r="F12" s="234">
        <v>120</v>
      </c>
      <c r="G12" s="234">
        <v>60</v>
      </c>
      <c r="H12" s="235">
        <f t="shared" si="1"/>
        <v>50</v>
      </c>
      <c r="I12" s="234">
        <v>14</v>
      </c>
      <c r="J12" s="234">
        <v>5</v>
      </c>
      <c r="K12" s="235">
        <f t="shared" si="2"/>
        <v>35.700000000000003</v>
      </c>
      <c r="L12" s="234">
        <v>0</v>
      </c>
      <c r="M12" s="234">
        <v>0</v>
      </c>
      <c r="N12" s="235" t="str">
        <f t="shared" si="3"/>
        <v/>
      </c>
      <c r="O12" s="234">
        <v>239</v>
      </c>
      <c r="P12" s="234">
        <v>111</v>
      </c>
      <c r="Q12" s="235">
        <f t="shared" si="4"/>
        <v>46.4</v>
      </c>
      <c r="R12" s="234">
        <v>139</v>
      </c>
      <c r="S12" s="234">
        <v>92</v>
      </c>
      <c r="T12" s="234">
        <v>138</v>
      </c>
      <c r="U12" s="235">
        <f t="shared" si="5"/>
        <v>150</v>
      </c>
      <c r="V12" s="234">
        <v>72</v>
      </c>
      <c r="W12" s="234">
        <v>83</v>
      </c>
      <c r="X12" s="235">
        <f t="shared" si="6"/>
        <v>115.3</v>
      </c>
      <c r="Y12" s="236"/>
      <c r="Z12" s="237"/>
      <c r="AA12" s="237"/>
      <c r="AB12" s="237"/>
    </row>
    <row r="13" spans="1:28" s="199" customFormat="1">
      <c r="A13" s="233" t="s">
        <v>38</v>
      </c>
      <c r="B13" s="234">
        <v>340</v>
      </c>
      <c r="C13" s="234">
        <v>363</v>
      </c>
      <c r="D13" s="234">
        <v>322</v>
      </c>
      <c r="E13" s="235">
        <f t="shared" si="0"/>
        <v>88.7</v>
      </c>
      <c r="F13" s="234">
        <v>129</v>
      </c>
      <c r="G13" s="234">
        <v>24</v>
      </c>
      <c r="H13" s="235">
        <f t="shared" si="1"/>
        <v>18.600000000000001</v>
      </c>
      <c r="I13" s="234">
        <v>57</v>
      </c>
      <c r="J13" s="234">
        <v>23</v>
      </c>
      <c r="K13" s="235">
        <f t="shared" si="2"/>
        <v>40.4</v>
      </c>
      <c r="L13" s="234">
        <v>23</v>
      </c>
      <c r="M13" s="234">
        <v>0</v>
      </c>
      <c r="N13" s="235">
        <f t="shared" si="3"/>
        <v>0</v>
      </c>
      <c r="O13" s="234">
        <v>355</v>
      </c>
      <c r="P13" s="234">
        <v>204</v>
      </c>
      <c r="Q13" s="235">
        <f t="shared" si="4"/>
        <v>57.5</v>
      </c>
      <c r="R13" s="234">
        <v>251</v>
      </c>
      <c r="S13" s="234">
        <v>92</v>
      </c>
      <c r="T13" s="234">
        <v>249</v>
      </c>
      <c r="U13" s="235">
        <f t="shared" si="5"/>
        <v>270.7</v>
      </c>
      <c r="V13" s="234">
        <v>79</v>
      </c>
      <c r="W13" s="234">
        <v>124</v>
      </c>
      <c r="X13" s="235">
        <f t="shared" si="6"/>
        <v>157</v>
      </c>
      <c r="Y13" s="236"/>
      <c r="Z13" s="237"/>
      <c r="AA13" s="237"/>
      <c r="AB13" s="237"/>
    </row>
    <row r="14" spans="1:28" s="199" customFormat="1">
      <c r="A14" s="233" t="s">
        <v>39</v>
      </c>
      <c r="B14" s="234">
        <v>129</v>
      </c>
      <c r="C14" s="234">
        <v>312</v>
      </c>
      <c r="D14" s="234">
        <v>125</v>
      </c>
      <c r="E14" s="235">
        <f t="shared" si="0"/>
        <v>40.1</v>
      </c>
      <c r="F14" s="234">
        <v>133</v>
      </c>
      <c r="G14" s="234">
        <v>42</v>
      </c>
      <c r="H14" s="235">
        <f t="shared" si="1"/>
        <v>31.6</v>
      </c>
      <c r="I14" s="234">
        <v>19</v>
      </c>
      <c r="J14" s="234">
        <v>3</v>
      </c>
      <c r="K14" s="235">
        <f t="shared" si="2"/>
        <v>15.8</v>
      </c>
      <c r="L14" s="234">
        <v>24</v>
      </c>
      <c r="M14" s="234">
        <v>6</v>
      </c>
      <c r="N14" s="235">
        <f t="shared" si="3"/>
        <v>25</v>
      </c>
      <c r="O14" s="234">
        <v>266</v>
      </c>
      <c r="P14" s="234">
        <v>78</v>
      </c>
      <c r="Q14" s="235">
        <f t="shared" si="4"/>
        <v>29.3</v>
      </c>
      <c r="R14" s="234">
        <v>56</v>
      </c>
      <c r="S14" s="234">
        <v>91</v>
      </c>
      <c r="T14" s="234">
        <v>54</v>
      </c>
      <c r="U14" s="235">
        <f t="shared" si="5"/>
        <v>59.3</v>
      </c>
      <c r="V14" s="234">
        <v>70</v>
      </c>
      <c r="W14" s="234">
        <v>24</v>
      </c>
      <c r="X14" s="235">
        <f t="shared" si="6"/>
        <v>34.299999999999997</v>
      </c>
      <c r="Y14" s="236"/>
      <c r="Z14" s="237"/>
      <c r="AA14" s="237"/>
      <c r="AB14" s="237"/>
    </row>
    <row r="15" spans="1:28" s="199" customFormat="1">
      <c r="A15" s="233" t="s">
        <v>40</v>
      </c>
      <c r="B15" s="234">
        <v>752</v>
      </c>
      <c r="C15" s="234">
        <v>1293</v>
      </c>
      <c r="D15" s="234">
        <v>740</v>
      </c>
      <c r="E15" s="235">
        <f t="shared" si="0"/>
        <v>57.2</v>
      </c>
      <c r="F15" s="234">
        <v>632</v>
      </c>
      <c r="G15" s="234">
        <v>93</v>
      </c>
      <c r="H15" s="235">
        <f t="shared" si="1"/>
        <v>14.7</v>
      </c>
      <c r="I15" s="234">
        <v>82</v>
      </c>
      <c r="J15" s="234">
        <v>15</v>
      </c>
      <c r="K15" s="235">
        <f t="shared" si="2"/>
        <v>18.3</v>
      </c>
      <c r="L15" s="234">
        <v>28</v>
      </c>
      <c r="M15" s="234">
        <v>0</v>
      </c>
      <c r="N15" s="235">
        <f t="shared" si="3"/>
        <v>0</v>
      </c>
      <c r="O15" s="234">
        <v>1013</v>
      </c>
      <c r="P15" s="234">
        <v>252</v>
      </c>
      <c r="Q15" s="235">
        <f t="shared" si="4"/>
        <v>24.9</v>
      </c>
      <c r="R15" s="234">
        <v>517</v>
      </c>
      <c r="S15" s="234">
        <v>194</v>
      </c>
      <c r="T15" s="234">
        <v>517</v>
      </c>
      <c r="U15" s="235">
        <f t="shared" si="5"/>
        <v>266.5</v>
      </c>
      <c r="V15" s="234">
        <v>140</v>
      </c>
      <c r="W15" s="234">
        <v>229</v>
      </c>
      <c r="X15" s="235">
        <f t="shared" si="6"/>
        <v>163.6</v>
      </c>
      <c r="Y15" s="236"/>
      <c r="Z15" s="237"/>
      <c r="AA15" s="237"/>
      <c r="AB15" s="237"/>
    </row>
    <row r="16" spans="1:28" s="199" customFormat="1">
      <c r="A16" s="233" t="s">
        <v>41</v>
      </c>
      <c r="B16" s="234">
        <v>368</v>
      </c>
      <c r="C16" s="234">
        <v>509</v>
      </c>
      <c r="D16" s="234">
        <v>349</v>
      </c>
      <c r="E16" s="235">
        <f t="shared" si="0"/>
        <v>68.599999999999994</v>
      </c>
      <c r="F16" s="234">
        <v>201</v>
      </c>
      <c r="G16" s="234">
        <v>63</v>
      </c>
      <c r="H16" s="235">
        <f t="shared" si="1"/>
        <v>31.3</v>
      </c>
      <c r="I16" s="234">
        <v>25</v>
      </c>
      <c r="J16" s="234">
        <v>15</v>
      </c>
      <c r="K16" s="235">
        <f t="shared" si="2"/>
        <v>60</v>
      </c>
      <c r="L16" s="234">
        <v>4</v>
      </c>
      <c r="M16" s="234">
        <v>2</v>
      </c>
      <c r="N16" s="235">
        <f t="shared" si="3"/>
        <v>50</v>
      </c>
      <c r="O16" s="234">
        <v>445</v>
      </c>
      <c r="P16" s="234">
        <v>121</v>
      </c>
      <c r="Q16" s="235">
        <f t="shared" si="4"/>
        <v>27.2</v>
      </c>
      <c r="R16" s="234">
        <v>256</v>
      </c>
      <c r="S16" s="234">
        <v>125</v>
      </c>
      <c r="T16" s="234">
        <v>249</v>
      </c>
      <c r="U16" s="235">
        <f t="shared" si="5"/>
        <v>199.2</v>
      </c>
      <c r="V16" s="234">
        <v>110</v>
      </c>
      <c r="W16" s="234">
        <v>141</v>
      </c>
      <c r="X16" s="235">
        <f t="shared" si="6"/>
        <v>128.19999999999999</v>
      </c>
      <c r="Y16" s="236"/>
      <c r="Z16" s="237"/>
      <c r="AA16" s="237"/>
      <c r="AB16" s="237"/>
    </row>
    <row r="17" spans="1:28" s="199" customFormat="1">
      <c r="A17" s="233" t="s">
        <v>42</v>
      </c>
      <c r="B17" s="234">
        <v>13</v>
      </c>
      <c r="C17" s="234">
        <v>14</v>
      </c>
      <c r="D17" s="234">
        <v>12</v>
      </c>
      <c r="E17" s="235">
        <f t="shared" si="0"/>
        <v>85.7</v>
      </c>
      <c r="F17" s="234">
        <v>17</v>
      </c>
      <c r="G17" s="234">
        <v>33</v>
      </c>
      <c r="H17" s="235">
        <f t="shared" si="1"/>
        <v>194.1</v>
      </c>
      <c r="I17" s="234">
        <v>1</v>
      </c>
      <c r="J17" s="234">
        <v>1</v>
      </c>
      <c r="K17" s="235">
        <f t="shared" si="2"/>
        <v>100</v>
      </c>
      <c r="L17" s="234">
        <v>0</v>
      </c>
      <c r="M17" s="234">
        <v>1</v>
      </c>
      <c r="N17" s="235" t="str">
        <f t="shared" si="3"/>
        <v/>
      </c>
      <c r="O17" s="234">
        <v>13</v>
      </c>
      <c r="P17" s="234">
        <v>12</v>
      </c>
      <c r="Q17" s="235">
        <f t="shared" si="4"/>
        <v>92.3</v>
      </c>
      <c r="R17" s="234">
        <v>10</v>
      </c>
      <c r="S17" s="234">
        <v>4</v>
      </c>
      <c r="T17" s="234">
        <v>9</v>
      </c>
      <c r="U17" s="235">
        <f t="shared" si="5"/>
        <v>225</v>
      </c>
      <c r="V17" s="234">
        <v>3</v>
      </c>
      <c r="W17" s="234">
        <v>4</v>
      </c>
      <c r="X17" s="235">
        <f t="shared" si="6"/>
        <v>133.30000000000001</v>
      </c>
      <c r="Y17" s="236"/>
      <c r="Z17" s="237"/>
      <c r="AA17" s="237"/>
      <c r="AB17" s="237"/>
    </row>
    <row r="18" spans="1:28" s="199" customFormat="1">
      <c r="A18" s="233" t="s">
        <v>43</v>
      </c>
      <c r="B18" s="234">
        <v>110</v>
      </c>
      <c r="C18" s="234">
        <v>212</v>
      </c>
      <c r="D18" s="234">
        <v>110</v>
      </c>
      <c r="E18" s="235">
        <f t="shared" si="0"/>
        <v>51.9</v>
      </c>
      <c r="F18" s="234">
        <v>92</v>
      </c>
      <c r="G18" s="234">
        <v>82</v>
      </c>
      <c r="H18" s="235">
        <f t="shared" si="1"/>
        <v>89.1</v>
      </c>
      <c r="I18" s="234">
        <v>25</v>
      </c>
      <c r="J18" s="234">
        <v>6</v>
      </c>
      <c r="K18" s="235">
        <f t="shared" si="2"/>
        <v>24</v>
      </c>
      <c r="L18" s="234">
        <v>0</v>
      </c>
      <c r="M18" s="234">
        <v>6</v>
      </c>
      <c r="N18" s="235" t="str">
        <f t="shared" si="3"/>
        <v/>
      </c>
      <c r="O18" s="234">
        <v>182</v>
      </c>
      <c r="P18" s="234">
        <v>68</v>
      </c>
      <c r="Q18" s="235">
        <f t="shared" si="4"/>
        <v>37.4</v>
      </c>
      <c r="R18" s="234">
        <v>57</v>
      </c>
      <c r="S18" s="234">
        <v>63</v>
      </c>
      <c r="T18" s="234">
        <v>57</v>
      </c>
      <c r="U18" s="235">
        <f t="shared" si="5"/>
        <v>90.5</v>
      </c>
      <c r="V18" s="234">
        <v>56</v>
      </c>
      <c r="W18" s="234">
        <v>16</v>
      </c>
      <c r="X18" s="235">
        <f t="shared" si="6"/>
        <v>28.6</v>
      </c>
      <c r="Y18" s="236"/>
      <c r="Z18" s="237"/>
      <c r="AA18" s="237"/>
      <c r="AB18" s="237"/>
    </row>
    <row r="19" spans="1:28" s="199" customFormat="1">
      <c r="A19" s="233" t="s">
        <v>44</v>
      </c>
      <c r="B19" s="234">
        <v>470</v>
      </c>
      <c r="C19" s="234">
        <v>552</v>
      </c>
      <c r="D19" s="234">
        <v>435</v>
      </c>
      <c r="E19" s="235">
        <f t="shared" si="0"/>
        <v>78.8</v>
      </c>
      <c r="F19" s="234">
        <v>136</v>
      </c>
      <c r="G19" s="234">
        <v>18</v>
      </c>
      <c r="H19" s="235">
        <f t="shared" si="1"/>
        <v>13.2</v>
      </c>
      <c r="I19" s="234">
        <v>24</v>
      </c>
      <c r="J19" s="234">
        <v>21</v>
      </c>
      <c r="K19" s="235">
        <f t="shared" si="2"/>
        <v>87.5</v>
      </c>
      <c r="L19" s="234">
        <v>11</v>
      </c>
      <c r="M19" s="234">
        <v>0</v>
      </c>
      <c r="N19" s="235">
        <f t="shared" si="3"/>
        <v>0</v>
      </c>
      <c r="O19" s="234">
        <v>431</v>
      </c>
      <c r="P19" s="234">
        <v>166</v>
      </c>
      <c r="Q19" s="235">
        <f t="shared" si="4"/>
        <v>38.5</v>
      </c>
      <c r="R19" s="234">
        <v>327</v>
      </c>
      <c r="S19" s="234">
        <v>197</v>
      </c>
      <c r="T19" s="234">
        <v>325</v>
      </c>
      <c r="U19" s="235">
        <f t="shared" si="5"/>
        <v>165</v>
      </c>
      <c r="V19" s="234">
        <v>156</v>
      </c>
      <c r="W19" s="234">
        <v>154</v>
      </c>
      <c r="X19" s="235">
        <f t="shared" si="6"/>
        <v>98.7</v>
      </c>
      <c r="Y19" s="236"/>
      <c r="Z19" s="237"/>
      <c r="AA19" s="237"/>
      <c r="AB19" s="237"/>
    </row>
    <row r="20" spans="1:28" s="199" customFormat="1">
      <c r="A20" s="233" t="s">
        <v>45</v>
      </c>
      <c r="B20" s="234">
        <v>783</v>
      </c>
      <c r="C20" s="234">
        <v>990</v>
      </c>
      <c r="D20" s="234">
        <v>727</v>
      </c>
      <c r="E20" s="235">
        <f t="shared" si="0"/>
        <v>73.400000000000006</v>
      </c>
      <c r="F20" s="234">
        <v>312</v>
      </c>
      <c r="G20" s="234">
        <v>84</v>
      </c>
      <c r="H20" s="235">
        <f t="shared" si="1"/>
        <v>26.9</v>
      </c>
      <c r="I20" s="234">
        <v>54</v>
      </c>
      <c r="J20" s="234">
        <v>10</v>
      </c>
      <c r="K20" s="235">
        <f t="shared" si="2"/>
        <v>18.5</v>
      </c>
      <c r="L20" s="234">
        <v>44</v>
      </c>
      <c r="M20" s="234">
        <v>24</v>
      </c>
      <c r="N20" s="235">
        <f t="shared" si="3"/>
        <v>54.5</v>
      </c>
      <c r="O20" s="234">
        <v>823</v>
      </c>
      <c r="P20" s="234">
        <v>414</v>
      </c>
      <c r="Q20" s="235">
        <f t="shared" si="4"/>
        <v>50.3</v>
      </c>
      <c r="R20" s="234">
        <v>509</v>
      </c>
      <c r="S20" s="234">
        <v>354</v>
      </c>
      <c r="T20" s="234">
        <v>502</v>
      </c>
      <c r="U20" s="235">
        <f t="shared" si="5"/>
        <v>141.80000000000001</v>
      </c>
      <c r="V20" s="234">
        <v>240</v>
      </c>
      <c r="W20" s="234">
        <v>263</v>
      </c>
      <c r="X20" s="235">
        <f t="shared" si="6"/>
        <v>109.6</v>
      </c>
      <c r="Y20" s="236"/>
      <c r="Z20" s="237"/>
      <c r="AA20" s="237"/>
      <c r="AB20" s="237"/>
    </row>
    <row r="21" spans="1:28" s="199" customFormat="1">
      <c r="A21" s="233" t="s">
        <v>46</v>
      </c>
      <c r="B21" s="234">
        <v>251</v>
      </c>
      <c r="C21" s="234">
        <v>316</v>
      </c>
      <c r="D21" s="234">
        <v>231</v>
      </c>
      <c r="E21" s="238">
        <f t="shared" si="0"/>
        <v>73.099999999999994</v>
      </c>
      <c r="F21" s="234">
        <v>117</v>
      </c>
      <c r="G21" s="234">
        <v>99</v>
      </c>
      <c r="H21" s="238">
        <f t="shared" si="1"/>
        <v>84.6</v>
      </c>
      <c r="I21" s="234">
        <v>2</v>
      </c>
      <c r="J21" s="234">
        <v>3</v>
      </c>
      <c r="K21" s="238">
        <f t="shared" si="2"/>
        <v>150</v>
      </c>
      <c r="L21" s="234">
        <v>4</v>
      </c>
      <c r="M21" s="234">
        <v>3</v>
      </c>
      <c r="N21" s="238">
        <f t="shared" si="3"/>
        <v>75</v>
      </c>
      <c r="O21" s="234">
        <v>313</v>
      </c>
      <c r="P21" s="234">
        <v>155</v>
      </c>
      <c r="Q21" s="238">
        <f t="shared" si="4"/>
        <v>49.5</v>
      </c>
      <c r="R21" s="234">
        <v>164</v>
      </c>
      <c r="S21" s="234">
        <v>87</v>
      </c>
      <c r="T21" s="234">
        <v>164</v>
      </c>
      <c r="U21" s="238">
        <f t="shared" si="5"/>
        <v>188.5</v>
      </c>
      <c r="V21" s="234">
        <v>67</v>
      </c>
      <c r="W21" s="234">
        <v>89</v>
      </c>
      <c r="X21" s="238">
        <f t="shared" si="6"/>
        <v>132.80000000000001</v>
      </c>
      <c r="Y21" s="239"/>
      <c r="Z21" s="239"/>
      <c r="AA21" s="239"/>
      <c r="AB21" s="239"/>
    </row>
    <row r="22" spans="1:28" s="199" customFormat="1">
      <c r="A22" s="233" t="s">
        <v>47</v>
      </c>
      <c r="B22" s="234">
        <v>150</v>
      </c>
      <c r="C22" s="234">
        <v>323</v>
      </c>
      <c r="D22" s="234">
        <v>146</v>
      </c>
      <c r="E22" s="235">
        <f t="shared" si="0"/>
        <v>45.2</v>
      </c>
      <c r="F22" s="234">
        <v>104</v>
      </c>
      <c r="G22" s="234">
        <v>64</v>
      </c>
      <c r="H22" s="235">
        <f t="shared" si="1"/>
        <v>61.5</v>
      </c>
      <c r="I22" s="234">
        <v>14</v>
      </c>
      <c r="J22" s="234">
        <v>3</v>
      </c>
      <c r="K22" s="235">
        <f t="shared" si="2"/>
        <v>21.4</v>
      </c>
      <c r="L22" s="234">
        <v>11</v>
      </c>
      <c r="M22" s="234">
        <v>0</v>
      </c>
      <c r="N22" s="235">
        <f t="shared" si="3"/>
        <v>0</v>
      </c>
      <c r="O22" s="234">
        <v>257</v>
      </c>
      <c r="P22" s="234">
        <v>79</v>
      </c>
      <c r="Q22" s="235">
        <f t="shared" si="4"/>
        <v>30.7</v>
      </c>
      <c r="R22" s="234">
        <v>79</v>
      </c>
      <c r="S22" s="234">
        <v>105</v>
      </c>
      <c r="T22" s="234">
        <v>79</v>
      </c>
      <c r="U22" s="235">
        <f t="shared" si="5"/>
        <v>75.2</v>
      </c>
      <c r="V22" s="234">
        <v>79</v>
      </c>
      <c r="W22" s="234">
        <v>39</v>
      </c>
      <c r="X22" s="235">
        <f t="shared" si="6"/>
        <v>49.4</v>
      </c>
      <c r="Y22" s="236"/>
      <c r="Z22" s="237"/>
      <c r="AA22" s="237"/>
      <c r="AB22" s="237"/>
    </row>
    <row r="23" spans="1:28" s="199" customFormat="1">
      <c r="A23" s="233" t="s">
        <v>48</v>
      </c>
      <c r="B23" s="234">
        <v>328</v>
      </c>
      <c r="C23" s="234">
        <v>456</v>
      </c>
      <c r="D23" s="234">
        <v>330</v>
      </c>
      <c r="E23" s="235">
        <f t="shared" si="0"/>
        <v>72.400000000000006</v>
      </c>
      <c r="F23" s="234">
        <v>206</v>
      </c>
      <c r="G23" s="234">
        <v>202</v>
      </c>
      <c r="H23" s="235">
        <f t="shared" si="1"/>
        <v>98.1</v>
      </c>
      <c r="I23" s="234">
        <v>27</v>
      </c>
      <c r="J23" s="234">
        <v>9</v>
      </c>
      <c r="K23" s="235">
        <f t="shared" si="2"/>
        <v>33.299999999999997</v>
      </c>
      <c r="L23" s="234">
        <v>8</v>
      </c>
      <c r="M23" s="234">
        <v>1</v>
      </c>
      <c r="N23" s="235">
        <f t="shared" si="3"/>
        <v>12.5</v>
      </c>
      <c r="O23" s="234">
        <v>389</v>
      </c>
      <c r="P23" s="234">
        <v>145</v>
      </c>
      <c r="Q23" s="235">
        <f t="shared" si="4"/>
        <v>37.299999999999997</v>
      </c>
      <c r="R23" s="234">
        <v>195</v>
      </c>
      <c r="S23" s="234">
        <v>95</v>
      </c>
      <c r="T23" s="234">
        <v>195</v>
      </c>
      <c r="U23" s="235">
        <f t="shared" si="5"/>
        <v>205.3</v>
      </c>
      <c r="V23" s="234">
        <v>77</v>
      </c>
      <c r="W23" s="234">
        <v>117</v>
      </c>
      <c r="X23" s="235">
        <f t="shared" si="6"/>
        <v>151.9</v>
      </c>
      <c r="Y23" s="236"/>
      <c r="Z23" s="237"/>
      <c r="AA23" s="237"/>
      <c r="AB23" s="237"/>
    </row>
    <row r="24" spans="1:28" s="199" customFormat="1">
      <c r="A24" s="233" t="s">
        <v>49</v>
      </c>
      <c r="B24" s="234">
        <v>574</v>
      </c>
      <c r="C24" s="234">
        <v>654</v>
      </c>
      <c r="D24" s="234">
        <v>536</v>
      </c>
      <c r="E24" s="235">
        <f t="shared" si="0"/>
        <v>82</v>
      </c>
      <c r="F24" s="234">
        <v>373</v>
      </c>
      <c r="G24" s="234">
        <v>46</v>
      </c>
      <c r="H24" s="235">
        <f t="shared" si="1"/>
        <v>12.3</v>
      </c>
      <c r="I24" s="234">
        <v>74</v>
      </c>
      <c r="J24" s="234">
        <v>15</v>
      </c>
      <c r="K24" s="235">
        <f t="shared" si="2"/>
        <v>20.3</v>
      </c>
      <c r="L24" s="234">
        <v>4</v>
      </c>
      <c r="M24" s="234">
        <v>0</v>
      </c>
      <c r="N24" s="235">
        <f t="shared" si="3"/>
        <v>0</v>
      </c>
      <c r="O24" s="234">
        <v>613</v>
      </c>
      <c r="P24" s="234">
        <v>305</v>
      </c>
      <c r="Q24" s="235">
        <f t="shared" si="4"/>
        <v>49.8</v>
      </c>
      <c r="R24" s="234">
        <v>352</v>
      </c>
      <c r="S24" s="234">
        <v>104</v>
      </c>
      <c r="T24" s="234">
        <v>347</v>
      </c>
      <c r="U24" s="235">
        <f t="shared" si="5"/>
        <v>333.7</v>
      </c>
      <c r="V24" s="234">
        <v>93</v>
      </c>
      <c r="W24" s="234">
        <v>187</v>
      </c>
      <c r="X24" s="235">
        <f t="shared" si="6"/>
        <v>201.1</v>
      </c>
      <c r="Y24" s="236"/>
      <c r="Z24" s="237"/>
      <c r="AA24" s="237"/>
      <c r="AB24" s="237"/>
    </row>
    <row r="25" spans="1:28" s="199" customFormat="1">
      <c r="A25" s="233" t="s">
        <v>50</v>
      </c>
      <c r="B25" s="234">
        <v>434</v>
      </c>
      <c r="C25" s="234">
        <v>789</v>
      </c>
      <c r="D25" s="234">
        <v>416</v>
      </c>
      <c r="E25" s="235">
        <f t="shared" si="0"/>
        <v>52.7</v>
      </c>
      <c r="F25" s="234">
        <v>176</v>
      </c>
      <c r="G25" s="234">
        <v>48</v>
      </c>
      <c r="H25" s="235">
        <f t="shared" si="1"/>
        <v>27.3</v>
      </c>
      <c r="I25" s="234">
        <v>3</v>
      </c>
      <c r="J25" s="234">
        <v>1</v>
      </c>
      <c r="K25" s="235">
        <f t="shared" si="2"/>
        <v>33.299999999999997</v>
      </c>
      <c r="L25" s="234">
        <v>34</v>
      </c>
      <c r="M25" s="234">
        <v>4</v>
      </c>
      <c r="N25" s="235">
        <f t="shared" si="3"/>
        <v>11.8</v>
      </c>
      <c r="O25" s="234">
        <v>652</v>
      </c>
      <c r="P25" s="234">
        <v>279</v>
      </c>
      <c r="Q25" s="235">
        <f t="shared" si="4"/>
        <v>42.8</v>
      </c>
      <c r="R25" s="234">
        <v>263</v>
      </c>
      <c r="S25" s="234">
        <v>221</v>
      </c>
      <c r="T25" s="234">
        <v>260</v>
      </c>
      <c r="U25" s="235">
        <f t="shared" si="5"/>
        <v>117.6</v>
      </c>
      <c r="V25" s="234">
        <v>187</v>
      </c>
      <c r="W25" s="234">
        <v>157</v>
      </c>
      <c r="X25" s="235">
        <f t="shared" si="6"/>
        <v>84</v>
      </c>
      <c r="Y25" s="236"/>
      <c r="Z25" s="237"/>
      <c r="AA25" s="237"/>
      <c r="AB25" s="237"/>
    </row>
    <row r="26" spans="1:28" s="199" customFormat="1">
      <c r="A26" s="233" t="s">
        <v>51</v>
      </c>
      <c r="B26" s="234">
        <v>416</v>
      </c>
      <c r="C26" s="234">
        <v>446</v>
      </c>
      <c r="D26" s="234">
        <v>396</v>
      </c>
      <c r="E26" s="235">
        <f t="shared" si="0"/>
        <v>88.8</v>
      </c>
      <c r="F26" s="234">
        <v>252</v>
      </c>
      <c r="G26" s="234">
        <v>58</v>
      </c>
      <c r="H26" s="235">
        <f t="shared" si="1"/>
        <v>23</v>
      </c>
      <c r="I26" s="234">
        <v>40</v>
      </c>
      <c r="J26" s="234">
        <v>21</v>
      </c>
      <c r="K26" s="235">
        <f t="shared" si="2"/>
        <v>52.5</v>
      </c>
      <c r="L26" s="234">
        <v>42</v>
      </c>
      <c r="M26" s="234">
        <v>20</v>
      </c>
      <c r="N26" s="235">
        <f t="shared" si="3"/>
        <v>47.6</v>
      </c>
      <c r="O26" s="234">
        <v>440</v>
      </c>
      <c r="P26" s="234">
        <v>244</v>
      </c>
      <c r="Q26" s="235">
        <f t="shared" si="4"/>
        <v>55.5</v>
      </c>
      <c r="R26" s="234">
        <v>284</v>
      </c>
      <c r="S26" s="234">
        <v>95</v>
      </c>
      <c r="T26" s="234">
        <v>278</v>
      </c>
      <c r="U26" s="235">
        <f t="shared" si="5"/>
        <v>292.60000000000002</v>
      </c>
      <c r="V26" s="234">
        <v>79</v>
      </c>
      <c r="W26" s="234">
        <v>174</v>
      </c>
      <c r="X26" s="235">
        <f t="shared" si="6"/>
        <v>220.3</v>
      </c>
      <c r="Y26" s="236"/>
      <c r="Z26" s="237"/>
      <c r="AA26" s="237"/>
      <c r="AB26" s="237"/>
    </row>
    <row r="27" spans="1:28" s="199" customFormat="1">
      <c r="A27" s="233" t="s">
        <v>52</v>
      </c>
      <c r="B27" s="234">
        <v>795</v>
      </c>
      <c r="C27" s="234">
        <v>1693</v>
      </c>
      <c r="D27" s="234">
        <v>736</v>
      </c>
      <c r="E27" s="235">
        <f t="shared" si="0"/>
        <v>43.5</v>
      </c>
      <c r="F27" s="234">
        <v>272</v>
      </c>
      <c r="G27" s="234">
        <v>52</v>
      </c>
      <c r="H27" s="235">
        <f t="shared" si="1"/>
        <v>19.100000000000001</v>
      </c>
      <c r="I27" s="234">
        <v>62</v>
      </c>
      <c r="J27" s="234">
        <v>8</v>
      </c>
      <c r="K27" s="235">
        <f t="shared" si="2"/>
        <v>12.9</v>
      </c>
      <c r="L27" s="234">
        <v>13</v>
      </c>
      <c r="M27" s="234">
        <v>0</v>
      </c>
      <c r="N27" s="235">
        <f t="shared" si="3"/>
        <v>0</v>
      </c>
      <c r="O27" s="234">
        <v>1376</v>
      </c>
      <c r="P27" s="234">
        <v>482</v>
      </c>
      <c r="Q27" s="235">
        <f t="shared" si="4"/>
        <v>35</v>
      </c>
      <c r="R27" s="234">
        <v>426</v>
      </c>
      <c r="S27" s="234">
        <v>419</v>
      </c>
      <c r="T27" s="234">
        <v>422</v>
      </c>
      <c r="U27" s="235">
        <f t="shared" si="5"/>
        <v>100.7</v>
      </c>
      <c r="V27" s="234">
        <v>358</v>
      </c>
      <c r="W27" s="234">
        <v>228</v>
      </c>
      <c r="X27" s="235">
        <f t="shared" si="6"/>
        <v>63.7</v>
      </c>
      <c r="Y27" s="236"/>
      <c r="Z27" s="237"/>
      <c r="AA27" s="237"/>
      <c r="AB27" s="237"/>
    </row>
    <row r="28" spans="1:28" s="199" customFormat="1">
      <c r="A28" s="233" t="s">
        <v>53</v>
      </c>
      <c r="B28" s="234">
        <v>2387</v>
      </c>
      <c r="C28" s="234">
        <v>4953</v>
      </c>
      <c r="D28" s="234">
        <v>2212</v>
      </c>
      <c r="E28" s="235">
        <f t="shared" si="0"/>
        <v>44.7</v>
      </c>
      <c r="F28" s="234">
        <v>1276</v>
      </c>
      <c r="G28" s="234">
        <v>259</v>
      </c>
      <c r="H28" s="235">
        <f t="shared" si="1"/>
        <v>20.3</v>
      </c>
      <c r="I28" s="234">
        <v>87</v>
      </c>
      <c r="J28" s="234">
        <v>27</v>
      </c>
      <c r="K28" s="235">
        <f t="shared" si="2"/>
        <v>31</v>
      </c>
      <c r="L28" s="234">
        <v>14</v>
      </c>
      <c r="M28" s="234">
        <v>0</v>
      </c>
      <c r="N28" s="235">
        <f t="shared" si="3"/>
        <v>0</v>
      </c>
      <c r="O28" s="234">
        <v>3496</v>
      </c>
      <c r="P28" s="234">
        <v>847</v>
      </c>
      <c r="Q28" s="235">
        <f t="shared" si="4"/>
        <v>24.2</v>
      </c>
      <c r="R28" s="234">
        <v>1161</v>
      </c>
      <c r="S28" s="234">
        <v>1491</v>
      </c>
      <c r="T28" s="234">
        <v>1113</v>
      </c>
      <c r="U28" s="235">
        <f t="shared" si="5"/>
        <v>74.599999999999994</v>
      </c>
      <c r="V28" s="234">
        <v>1231</v>
      </c>
      <c r="W28" s="234">
        <v>750</v>
      </c>
      <c r="X28" s="235">
        <f t="shared" si="6"/>
        <v>60.9</v>
      </c>
      <c r="Y28" s="236"/>
      <c r="Z28" s="237"/>
      <c r="AA28" s="237"/>
      <c r="AB28" s="237"/>
    </row>
    <row r="29" spans="1:28" ht="3" customHeight="1">
      <c r="C29" s="240"/>
      <c r="T29" s="302"/>
      <c r="U29" s="302"/>
    </row>
    <row r="30" spans="1:28" s="243" customFormat="1" ht="40.5" customHeight="1">
      <c r="A30" s="241"/>
      <c r="B30" s="293" t="s">
        <v>54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42"/>
      <c r="P30" s="242"/>
      <c r="Q30" s="242"/>
      <c r="R30" s="242"/>
      <c r="S30" s="242"/>
      <c r="T30" s="242"/>
      <c r="U30" s="242"/>
      <c r="V30" s="242"/>
      <c r="W30" s="242"/>
      <c r="X30" s="242"/>
    </row>
  </sheetData>
  <mergeCells count="14">
    <mergeCell ref="B1:M1"/>
    <mergeCell ref="B2:M2"/>
    <mergeCell ref="A4:A6"/>
    <mergeCell ref="B4:B5"/>
    <mergeCell ref="C4:E5"/>
    <mergeCell ref="F4:H5"/>
    <mergeCell ref="I4:K5"/>
    <mergeCell ref="L4:N5"/>
    <mergeCell ref="B30:N30"/>
    <mergeCell ref="O4:Q5"/>
    <mergeCell ref="R4:R5"/>
    <mergeCell ref="S4:U5"/>
    <mergeCell ref="V4:X5"/>
    <mergeCell ref="T29:U29"/>
  </mergeCells>
  <printOptions horizontalCentered="1"/>
  <pageMargins left="0.196527777777778" right="0.196527777777778" top="0.15763888888888899" bottom="0" header="0.511811023622047" footer="0.511811023622047"/>
  <pageSetup paperSize="9" orientation="landscape" horizontalDpi="300" verticalDpi="300" r:id="rId1"/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30"/>
  <sheetViews>
    <sheetView tabSelected="1" view="pageBreakPreview" topLeftCell="F1" zoomScale="90" zoomScaleNormal="80" zoomScalePageLayoutView="90" workbookViewId="0">
      <selection activeCell="V9" sqref="V9:W28"/>
    </sheetView>
  </sheetViews>
  <sheetFormatPr defaultColWidth="9.140625" defaultRowHeight="15.75"/>
  <cols>
    <col min="1" max="1" width="18.28515625" style="198" customWidth="1"/>
    <col min="2" max="2" width="14" style="199" customWidth="1"/>
    <col min="3" max="4" width="10.140625" style="199" customWidth="1"/>
    <col min="5" max="5" width="8.85546875" style="199" customWidth="1"/>
    <col min="6" max="6" width="10" style="199" customWidth="1"/>
    <col min="7" max="7" width="9.42578125" style="199" customWidth="1"/>
    <col min="8" max="8" width="7.85546875" style="199" customWidth="1"/>
    <col min="9" max="9" width="9.140625" style="199"/>
    <col min="10" max="10" width="8.5703125" style="199" customWidth="1"/>
    <col min="11" max="11" width="8.28515625" style="199" customWidth="1"/>
    <col min="12" max="12" width="10.5703125" style="199" customWidth="1"/>
    <col min="13" max="13" width="9.28515625" style="199" customWidth="1"/>
    <col min="14" max="14" width="7.85546875" style="199" customWidth="1"/>
    <col min="15" max="16" width="12" style="199" customWidth="1"/>
    <col min="17" max="17" width="7.85546875" style="199" customWidth="1"/>
    <col min="18" max="18" width="20.28515625" style="199" customWidth="1"/>
    <col min="19" max="19" width="11.28515625" style="199" customWidth="1"/>
    <col min="20" max="20" width="9.85546875" style="199" customWidth="1"/>
    <col min="21" max="21" width="7.85546875" style="199" customWidth="1"/>
    <col min="22" max="22" width="10.7109375" style="200" customWidth="1"/>
    <col min="23" max="23" width="11.140625" style="200" customWidth="1"/>
    <col min="24" max="24" width="7.85546875" style="200" customWidth="1"/>
    <col min="25" max="1024" width="9.140625" style="200"/>
  </cols>
  <sheetData>
    <row r="1" spans="1:28" s="204" customFormat="1" ht="20.25" customHeight="1">
      <c r="A1" s="201"/>
      <c r="B1" s="303" t="s">
        <v>108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202"/>
      <c r="O1" s="202"/>
      <c r="P1" s="202"/>
      <c r="Q1" s="202"/>
      <c r="R1" s="202"/>
      <c r="S1" s="203"/>
      <c r="T1" s="203"/>
      <c r="U1" s="202"/>
      <c r="X1" s="205" t="s">
        <v>20</v>
      </c>
    </row>
    <row r="2" spans="1:28" s="204" customFormat="1" ht="20.25" customHeight="1">
      <c r="B2" s="303" t="s">
        <v>127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206"/>
      <c r="O2" s="206"/>
      <c r="P2" s="206"/>
      <c r="Q2" s="206"/>
      <c r="R2" s="206"/>
      <c r="S2" s="207"/>
      <c r="T2" s="207"/>
      <c r="U2" s="206"/>
    </row>
    <row r="3" spans="1:28" s="204" customFormat="1" ht="15" customHeight="1">
      <c r="B3" s="208"/>
      <c r="C3" s="208"/>
      <c r="D3" s="208"/>
      <c r="E3" s="208"/>
      <c r="F3" s="208"/>
      <c r="G3" s="208"/>
      <c r="H3" s="208"/>
      <c r="I3" s="208"/>
      <c r="J3" s="208"/>
      <c r="K3" s="81"/>
      <c r="L3" s="81"/>
      <c r="M3" s="81"/>
      <c r="N3" s="81" t="s">
        <v>21</v>
      </c>
      <c r="O3" s="208"/>
      <c r="P3" s="208"/>
      <c r="Q3" s="209"/>
      <c r="R3" s="208"/>
      <c r="S3" s="210"/>
      <c r="T3" s="211"/>
      <c r="U3" s="209"/>
      <c r="X3" s="81" t="s">
        <v>21</v>
      </c>
    </row>
    <row r="4" spans="1:28" s="214" customFormat="1" ht="21" customHeight="1">
      <c r="A4" s="304"/>
      <c r="B4" s="299" t="s">
        <v>106</v>
      </c>
      <c r="C4" s="299" t="s">
        <v>107</v>
      </c>
      <c r="D4" s="299"/>
      <c r="E4" s="299"/>
      <c r="F4" s="299" t="s">
        <v>70</v>
      </c>
      <c r="G4" s="299"/>
      <c r="H4" s="299"/>
      <c r="I4" s="299" t="s">
        <v>71</v>
      </c>
      <c r="J4" s="299"/>
      <c r="K4" s="299"/>
      <c r="L4" s="300" t="s">
        <v>94</v>
      </c>
      <c r="M4" s="300"/>
      <c r="N4" s="300"/>
      <c r="O4" s="299" t="s">
        <v>27</v>
      </c>
      <c r="P4" s="299"/>
      <c r="Q4" s="299"/>
      <c r="R4" s="299" t="s">
        <v>81</v>
      </c>
      <c r="S4" s="300" t="s">
        <v>74</v>
      </c>
      <c r="T4" s="300"/>
      <c r="U4" s="300"/>
      <c r="V4" s="301" t="s">
        <v>30</v>
      </c>
      <c r="W4" s="301"/>
      <c r="X4" s="301"/>
      <c r="Y4" s="212"/>
      <c r="Z4" s="213"/>
      <c r="AA4" s="213"/>
      <c r="AB4" s="213"/>
    </row>
    <row r="5" spans="1:28" s="215" customFormat="1" ht="24" customHeight="1">
      <c r="A5" s="304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300"/>
      <c r="M5" s="300"/>
      <c r="N5" s="300"/>
      <c r="O5" s="299"/>
      <c r="P5" s="299"/>
      <c r="Q5" s="299"/>
      <c r="R5" s="299"/>
      <c r="S5" s="300"/>
      <c r="T5" s="300"/>
      <c r="U5" s="300"/>
      <c r="V5" s="301"/>
      <c r="W5" s="301"/>
      <c r="X5" s="301"/>
      <c r="Y5" s="212"/>
      <c r="Z5" s="213"/>
      <c r="AA5" s="213"/>
      <c r="AB5" s="213"/>
    </row>
    <row r="6" spans="1:28" s="220" customFormat="1" ht="18.75" customHeight="1">
      <c r="A6" s="304"/>
      <c r="B6" s="216" t="s">
        <v>31</v>
      </c>
      <c r="C6" s="216" t="s">
        <v>32</v>
      </c>
      <c r="D6" s="216" t="s">
        <v>31</v>
      </c>
      <c r="E6" s="217" t="s">
        <v>3</v>
      </c>
      <c r="F6" s="216" t="s">
        <v>32</v>
      </c>
      <c r="G6" s="216" t="s">
        <v>31</v>
      </c>
      <c r="H6" s="217" t="s">
        <v>3</v>
      </c>
      <c r="I6" s="216" t="s">
        <v>32</v>
      </c>
      <c r="J6" s="216" t="s">
        <v>31</v>
      </c>
      <c r="K6" s="217" t="s">
        <v>3</v>
      </c>
      <c r="L6" s="216" t="s">
        <v>32</v>
      </c>
      <c r="M6" s="216" t="s">
        <v>31</v>
      </c>
      <c r="N6" s="217" t="s">
        <v>3</v>
      </c>
      <c r="O6" s="216" t="s">
        <v>32</v>
      </c>
      <c r="P6" s="216" t="s">
        <v>31</v>
      </c>
      <c r="Q6" s="217" t="s">
        <v>3</v>
      </c>
      <c r="R6" s="216" t="s">
        <v>31</v>
      </c>
      <c r="S6" s="216" t="s">
        <v>32</v>
      </c>
      <c r="T6" s="216" t="s">
        <v>31</v>
      </c>
      <c r="U6" s="217" t="s">
        <v>3</v>
      </c>
      <c r="V6" s="216" t="s">
        <v>32</v>
      </c>
      <c r="W6" s="216" t="s">
        <v>31</v>
      </c>
      <c r="X6" s="217" t="s">
        <v>3</v>
      </c>
      <c r="Y6" s="218"/>
      <c r="Z6" s="219"/>
      <c r="AA6" s="219"/>
      <c r="AB6" s="219"/>
    </row>
    <row r="7" spans="1:28" s="214" customFormat="1" ht="12.75" customHeight="1">
      <c r="A7" s="244" t="s">
        <v>5</v>
      </c>
      <c r="B7" s="222">
        <v>1</v>
      </c>
      <c r="C7" s="222">
        <v>2</v>
      </c>
      <c r="D7" s="222">
        <v>3</v>
      </c>
      <c r="E7" s="222">
        <v>4</v>
      </c>
      <c r="F7" s="222">
        <v>5</v>
      </c>
      <c r="G7" s="222">
        <v>6</v>
      </c>
      <c r="H7" s="222">
        <v>7</v>
      </c>
      <c r="I7" s="222">
        <v>8</v>
      </c>
      <c r="J7" s="222">
        <v>9</v>
      </c>
      <c r="K7" s="222">
        <v>10</v>
      </c>
      <c r="L7" s="222">
        <v>11</v>
      </c>
      <c r="M7" s="222">
        <v>12</v>
      </c>
      <c r="N7" s="222">
        <v>13</v>
      </c>
      <c r="O7" s="222">
        <v>14</v>
      </c>
      <c r="P7" s="222">
        <v>15</v>
      </c>
      <c r="Q7" s="222">
        <v>16</v>
      </c>
      <c r="R7" s="222">
        <v>17</v>
      </c>
      <c r="S7" s="222">
        <v>18</v>
      </c>
      <c r="T7" s="222">
        <v>19</v>
      </c>
      <c r="U7" s="222">
        <v>20</v>
      </c>
      <c r="V7" s="222">
        <v>21</v>
      </c>
      <c r="W7" s="222">
        <v>22</v>
      </c>
      <c r="X7" s="222">
        <v>23</v>
      </c>
      <c r="Y7" s="245"/>
      <c r="Z7" s="246"/>
      <c r="AA7" s="246"/>
      <c r="AB7" s="246"/>
    </row>
    <row r="8" spans="1:28" s="232" customFormat="1" ht="28.5">
      <c r="A8" s="226" t="s">
        <v>33</v>
      </c>
      <c r="B8" s="227">
        <f>SUM(B9:B28)</f>
        <v>6994</v>
      </c>
      <c r="C8" s="227">
        <f>SUM(C9:C28)</f>
        <v>11359</v>
      </c>
      <c r="D8" s="227">
        <f>SUM(D9:D28)</f>
        <v>6782</v>
      </c>
      <c r="E8" s="228">
        <f t="shared" ref="E8:E28" si="0">IF(C8=0,"",ROUND(D8/C8*100,1))</f>
        <v>59.7</v>
      </c>
      <c r="F8" s="227">
        <f>SUM(F9:F28)</f>
        <v>4345</v>
      </c>
      <c r="G8" s="227">
        <f>SUM(G9:G28)</f>
        <v>331</v>
      </c>
      <c r="H8" s="228">
        <f t="shared" ref="H8:H28" si="1">IF(F8=0,"",ROUND(G8/F8*100,1))</f>
        <v>7.6</v>
      </c>
      <c r="I8" s="227">
        <f>SUM(I9:I28)</f>
        <v>1455</v>
      </c>
      <c r="J8" s="227">
        <f>SUM(J9:J28)</f>
        <v>610</v>
      </c>
      <c r="K8" s="228">
        <f t="shared" ref="K8:K28" si="2">IF(I8=0,"",ROUND(J8/I8*100,1))</f>
        <v>41.9</v>
      </c>
      <c r="L8" s="227">
        <f>SUM(L9:L28)</f>
        <v>717</v>
      </c>
      <c r="M8" s="227">
        <f>SUM(M9:M28)</f>
        <v>156</v>
      </c>
      <c r="N8" s="228">
        <f t="shared" ref="N8:N28" si="3">IF(L8=0,"",ROUND(M8/L8*100,1))</f>
        <v>21.8</v>
      </c>
      <c r="O8" s="227">
        <f>SUM(O9:O28)</f>
        <v>9931</v>
      </c>
      <c r="P8" s="227">
        <f>SUM(P9:P28)</f>
        <v>4308</v>
      </c>
      <c r="Q8" s="228">
        <f t="shared" ref="Q8:Q28" si="4">IF(O8=0,"",ROUND(P8/O8*100,1))</f>
        <v>43.4</v>
      </c>
      <c r="R8" s="227">
        <f>SUM(R9:R28)</f>
        <v>4392</v>
      </c>
      <c r="S8" s="229">
        <f>SUM(S9:S28)</f>
        <v>2730</v>
      </c>
      <c r="T8" s="229">
        <f>SUM(T9:T28)</f>
        <v>4351</v>
      </c>
      <c r="U8" s="228">
        <f t="shared" ref="U8:U28" si="5">IF(S8=0,"",ROUND(T8/S8*100,1))</f>
        <v>159.4</v>
      </c>
      <c r="V8" s="227">
        <f>SUM(V9:V28)</f>
        <v>2260</v>
      </c>
      <c r="W8" s="227">
        <f>SUM(W9:W28)</f>
        <v>2034</v>
      </c>
      <c r="X8" s="228">
        <f t="shared" ref="X8:X28" si="6">IF(V8=0,"",ROUND(W8/V8*100,1))</f>
        <v>90</v>
      </c>
      <c r="Y8" s="230"/>
      <c r="Z8" s="231"/>
      <c r="AA8" s="231"/>
      <c r="AB8" s="231"/>
    </row>
    <row r="9" spans="1:28" s="199" customFormat="1">
      <c r="A9" s="233" t="s">
        <v>34</v>
      </c>
      <c r="B9" s="234">
        <v>411</v>
      </c>
      <c r="C9" s="234">
        <v>630</v>
      </c>
      <c r="D9" s="234">
        <v>408</v>
      </c>
      <c r="E9" s="235">
        <f t="shared" si="0"/>
        <v>64.8</v>
      </c>
      <c r="F9" s="247">
        <v>128</v>
      </c>
      <c r="G9" s="247">
        <v>22</v>
      </c>
      <c r="H9" s="235">
        <f t="shared" si="1"/>
        <v>17.2</v>
      </c>
      <c r="I9" s="234">
        <v>51</v>
      </c>
      <c r="J9" s="234">
        <v>33</v>
      </c>
      <c r="K9" s="235">
        <f t="shared" si="2"/>
        <v>64.7</v>
      </c>
      <c r="L9" s="248">
        <v>23</v>
      </c>
      <c r="M9" s="248">
        <v>0</v>
      </c>
      <c r="N9" s="235">
        <f t="shared" si="3"/>
        <v>0</v>
      </c>
      <c r="O9" s="248">
        <v>617</v>
      </c>
      <c r="P9" s="248">
        <v>205</v>
      </c>
      <c r="Q9" s="235">
        <f t="shared" si="4"/>
        <v>33.200000000000003</v>
      </c>
      <c r="R9" s="248">
        <v>277</v>
      </c>
      <c r="S9" s="249">
        <v>190</v>
      </c>
      <c r="T9" s="249">
        <v>276</v>
      </c>
      <c r="U9" s="235">
        <f t="shared" si="5"/>
        <v>145.30000000000001</v>
      </c>
      <c r="V9" s="248">
        <v>163</v>
      </c>
      <c r="W9" s="248">
        <v>145</v>
      </c>
      <c r="X9" s="235">
        <f t="shared" si="6"/>
        <v>89</v>
      </c>
      <c r="Y9" s="236"/>
      <c r="Z9" s="237"/>
      <c r="AA9" s="237"/>
      <c r="AB9" s="237"/>
    </row>
    <row r="10" spans="1:28" s="199" customFormat="1">
      <c r="A10" s="233" t="s">
        <v>35</v>
      </c>
      <c r="B10" s="234">
        <v>485</v>
      </c>
      <c r="C10" s="234">
        <v>870</v>
      </c>
      <c r="D10" s="234">
        <v>467</v>
      </c>
      <c r="E10" s="235">
        <f t="shared" si="0"/>
        <v>53.7</v>
      </c>
      <c r="F10" s="247">
        <v>314</v>
      </c>
      <c r="G10" s="247">
        <v>46</v>
      </c>
      <c r="H10" s="235">
        <f t="shared" si="1"/>
        <v>14.6</v>
      </c>
      <c r="I10" s="234">
        <v>184</v>
      </c>
      <c r="J10" s="234">
        <v>102</v>
      </c>
      <c r="K10" s="235">
        <f t="shared" si="2"/>
        <v>55.4</v>
      </c>
      <c r="L10" s="248">
        <v>43</v>
      </c>
      <c r="M10" s="248">
        <v>17</v>
      </c>
      <c r="N10" s="235">
        <f t="shared" si="3"/>
        <v>39.5</v>
      </c>
      <c r="O10" s="248">
        <v>833</v>
      </c>
      <c r="P10" s="248">
        <v>389</v>
      </c>
      <c r="Q10" s="235">
        <f t="shared" si="4"/>
        <v>46.7</v>
      </c>
      <c r="R10" s="248">
        <v>323</v>
      </c>
      <c r="S10" s="249">
        <v>260</v>
      </c>
      <c r="T10" s="249">
        <v>320</v>
      </c>
      <c r="U10" s="235">
        <f t="shared" si="5"/>
        <v>123.1</v>
      </c>
      <c r="V10" s="248">
        <v>197</v>
      </c>
      <c r="W10" s="248">
        <v>139</v>
      </c>
      <c r="X10" s="235">
        <f t="shared" si="6"/>
        <v>70.599999999999994</v>
      </c>
      <c r="Y10" s="236"/>
      <c r="Z10" s="237"/>
      <c r="AA10" s="237"/>
      <c r="AB10" s="237"/>
    </row>
    <row r="11" spans="1:28" s="199" customFormat="1">
      <c r="A11" s="233" t="s">
        <v>36</v>
      </c>
      <c r="B11" s="234">
        <v>143</v>
      </c>
      <c r="C11" s="234">
        <v>296</v>
      </c>
      <c r="D11" s="234">
        <v>140</v>
      </c>
      <c r="E11" s="235">
        <f t="shared" si="0"/>
        <v>47.3</v>
      </c>
      <c r="F11" s="247">
        <v>139</v>
      </c>
      <c r="G11" s="247">
        <v>8</v>
      </c>
      <c r="H11" s="235">
        <f t="shared" si="1"/>
        <v>5.8</v>
      </c>
      <c r="I11" s="234">
        <v>71</v>
      </c>
      <c r="J11" s="234">
        <v>15</v>
      </c>
      <c r="K11" s="235">
        <f t="shared" si="2"/>
        <v>21.1</v>
      </c>
      <c r="L11" s="248">
        <v>53</v>
      </c>
      <c r="M11" s="248">
        <v>21</v>
      </c>
      <c r="N11" s="235">
        <f t="shared" si="3"/>
        <v>39.6</v>
      </c>
      <c r="O11" s="248">
        <v>275</v>
      </c>
      <c r="P11" s="248">
        <v>130</v>
      </c>
      <c r="Q11" s="235">
        <f t="shared" si="4"/>
        <v>47.3</v>
      </c>
      <c r="R11" s="248">
        <v>85</v>
      </c>
      <c r="S11" s="249">
        <v>57</v>
      </c>
      <c r="T11" s="249">
        <v>85</v>
      </c>
      <c r="U11" s="235">
        <f t="shared" si="5"/>
        <v>149.1</v>
      </c>
      <c r="V11" s="248">
        <v>42</v>
      </c>
      <c r="W11" s="248">
        <v>8</v>
      </c>
      <c r="X11" s="235">
        <f t="shared" si="6"/>
        <v>19</v>
      </c>
      <c r="Y11" s="236"/>
      <c r="Z11" s="237"/>
      <c r="AA11" s="237"/>
      <c r="AB11" s="237"/>
    </row>
    <row r="12" spans="1:28" s="199" customFormat="1">
      <c r="A12" s="233" t="s">
        <v>37</v>
      </c>
      <c r="B12" s="234">
        <v>259</v>
      </c>
      <c r="C12" s="234">
        <v>416</v>
      </c>
      <c r="D12" s="234">
        <v>253</v>
      </c>
      <c r="E12" s="235">
        <f t="shared" si="0"/>
        <v>60.8</v>
      </c>
      <c r="F12" s="247">
        <v>229</v>
      </c>
      <c r="G12" s="247">
        <v>13</v>
      </c>
      <c r="H12" s="235">
        <f t="shared" si="1"/>
        <v>5.7</v>
      </c>
      <c r="I12" s="234">
        <v>91</v>
      </c>
      <c r="J12" s="234">
        <v>26</v>
      </c>
      <c r="K12" s="235">
        <f t="shared" si="2"/>
        <v>28.6</v>
      </c>
      <c r="L12" s="248">
        <v>23</v>
      </c>
      <c r="M12" s="248">
        <v>0</v>
      </c>
      <c r="N12" s="235">
        <f t="shared" si="3"/>
        <v>0</v>
      </c>
      <c r="O12" s="248">
        <v>395</v>
      </c>
      <c r="P12" s="248">
        <v>206</v>
      </c>
      <c r="Q12" s="235">
        <f t="shared" si="4"/>
        <v>52.2</v>
      </c>
      <c r="R12" s="248">
        <v>148</v>
      </c>
      <c r="S12" s="249">
        <v>95</v>
      </c>
      <c r="T12" s="249">
        <v>148</v>
      </c>
      <c r="U12" s="235">
        <f t="shared" si="5"/>
        <v>155.80000000000001</v>
      </c>
      <c r="V12" s="248">
        <v>71</v>
      </c>
      <c r="W12" s="248">
        <v>67</v>
      </c>
      <c r="X12" s="235">
        <f t="shared" si="6"/>
        <v>94.4</v>
      </c>
      <c r="Y12" s="236"/>
      <c r="Z12" s="237"/>
      <c r="AA12" s="237"/>
      <c r="AB12" s="237"/>
    </row>
    <row r="13" spans="1:28" s="199" customFormat="1">
      <c r="A13" s="233" t="s">
        <v>38</v>
      </c>
      <c r="B13" s="234">
        <v>126</v>
      </c>
      <c r="C13" s="234">
        <v>172</v>
      </c>
      <c r="D13" s="234">
        <v>124</v>
      </c>
      <c r="E13" s="235">
        <f t="shared" si="0"/>
        <v>72.099999999999994</v>
      </c>
      <c r="F13" s="247">
        <v>63</v>
      </c>
      <c r="G13" s="247">
        <v>3</v>
      </c>
      <c r="H13" s="235">
        <f t="shared" si="1"/>
        <v>4.8</v>
      </c>
      <c r="I13" s="234">
        <v>40</v>
      </c>
      <c r="J13" s="234">
        <v>21</v>
      </c>
      <c r="K13" s="235">
        <f t="shared" si="2"/>
        <v>52.5</v>
      </c>
      <c r="L13" s="248">
        <v>10</v>
      </c>
      <c r="M13" s="248">
        <v>0</v>
      </c>
      <c r="N13" s="235">
        <f t="shared" si="3"/>
        <v>0</v>
      </c>
      <c r="O13" s="248">
        <v>166</v>
      </c>
      <c r="P13" s="248">
        <v>85</v>
      </c>
      <c r="Q13" s="235">
        <f t="shared" si="4"/>
        <v>51.2</v>
      </c>
      <c r="R13" s="248">
        <v>88</v>
      </c>
      <c r="S13" s="249">
        <v>53</v>
      </c>
      <c r="T13" s="249">
        <v>88</v>
      </c>
      <c r="U13" s="235">
        <f t="shared" si="5"/>
        <v>166</v>
      </c>
      <c r="V13" s="248">
        <v>50</v>
      </c>
      <c r="W13" s="248">
        <v>33</v>
      </c>
      <c r="X13" s="235">
        <f t="shared" si="6"/>
        <v>66</v>
      </c>
      <c r="Y13" s="236"/>
      <c r="Z13" s="237"/>
      <c r="AA13" s="237"/>
      <c r="AB13" s="237"/>
    </row>
    <row r="14" spans="1:28" s="199" customFormat="1">
      <c r="A14" s="233" t="s">
        <v>39</v>
      </c>
      <c r="B14" s="234">
        <v>225</v>
      </c>
      <c r="C14" s="234">
        <v>370</v>
      </c>
      <c r="D14" s="234">
        <v>218</v>
      </c>
      <c r="E14" s="235">
        <f t="shared" si="0"/>
        <v>58.9</v>
      </c>
      <c r="F14" s="247">
        <v>195</v>
      </c>
      <c r="G14" s="247">
        <v>2</v>
      </c>
      <c r="H14" s="235">
        <f t="shared" si="1"/>
        <v>1</v>
      </c>
      <c r="I14" s="234">
        <v>63</v>
      </c>
      <c r="J14" s="234">
        <v>11</v>
      </c>
      <c r="K14" s="235">
        <f t="shared" si="2"/>
        <v>17.5</v>
      </c>
      <c r="L14" s="248">
        <v>119</v>
      </c>
      <c r="M14" s="248">
        <v>5</v>
      </c>
      <c r="N14" s="235">
        <f t="shared" si="3"/>
        <v>4.2</v>
      </c>
      <c r="O14" s="248">
        <v>290</v>
      </c>
      <c r="P14" s="248">
        <v>142</v>
      </c>
      <c r="Q14" s="235">
        <f t="shared" si="4"/>
        <v>49</v>
      </c>
      <c r="R14" s="248">
        <v>123</v>
      </c>
      <c r="S14" s="249">
        <v>78</v>
      </c>
      <c r="T14" s="249">
        <v>118</v>
      </c>
      <c r="U14" s="235">
        <f t="shared" si="5"/>
        <v>151.30000000000001</v>
      </c>
      <c r="V14" s="248">
        <v>63</v>
      </c>
      <c r="W14" s="248">
        <v>59</v>
      </c>
      <c r="X14" s="235">
        <f t="shared" si="6"/>
        <v>93.7</v>
      </c>
      <c r="Y14" s="236"/>
      <c r="Z14" s="237"/>
      <c r="AA14" s="237"/>
      <c r="AB14" s="237"/>
    </row>
    <row r="15" spans="1:28" s="199" customFormat="1">
      <c r="A15" s="233" t="s">
        <v>40</v>
      </c>
      <c r="B15" s="234">
        <v>467</v>
      </c>
      <c r="C15" s="234">
        <v>785</v>
      </c>
      <c r="D15" s="234">
        <v>461</v>
      </c>
      <c r="E15" s="235">
        <f t="shared" si="0"/>
        <v>58.7</v>
      </c>
      <c r="F15" s="247">
        <v>323</v>
      </c>
      <c r="G15" s="247">
        <v>23</v>
      </c>
      <c r="H15" s="235">
        <f t="shared" si="1"/>
        <v>7.1</v>
      </c>
      <c r="I15" s="234">
        <v>106</v>
      </c>
      <c r="J15" s="234">
        <v>66</v>
      </c>
      <c r="K15" s="235">
        <f t="shared" si="2"/>
        <v>62.3</v>
      </c>
      <c r="L15" s="248">
        <v>3</v>
      </c>
      <c r="M15" s="248">
        <v>0</v>
      </c>
      <c r="N15" s="235">
        <f t="shared" si="3"/>
        <v>0</v>
      </c>
      <c r="O15" s="248">
        <v>637</v>
      </c>
      <c r="P15" s="248">
        <v>194</v>
      </c>
      <c r="Q15" s="235">
        <f t="shared" si="4"/>
        <v>30.5</v>
      </c>
      <c r="R15" s="248">
        <v>301</v>
      </c>
      <c r="S15" s="249">
        <v>132</v>
      </c>
      <c r="T15" s="249">
        <v>301</v>
      </c>
      <c r="U15" s="235">
        <f t="shared" si="5"/>
        <v>228</v>
      </c>
      <c r="V15" s="248">
        <v>117</v>
      </c>
      <c r="W15" s="248">
        <v>132</v>
      </c>
      <c r="X15" s="235">
        <f t="shared" si="6"/>
        <v>112.8</v>
      </c>
      <c r="Y15" s="236"/>
      <c r="Z15" s="237"/>
      <c r="AA15" s="237"/>
      <c r="AB15" s="237"/>
    </row>
    <row r="16" spans="1:28" s="199" customFormat="1">
      <c r="A16" s="233" t="s">
        <v>41</v>
      </c>
      <c r="B16" s="234">
        <v>601</v>
      </c>
      <c r="C16" s="234">
        <v>997</v>
      </c>
      <c r="D16" s="234">
        <v>590</v>
      </c>
      <c r="E16" s="235">
        <f t="shared" si="0"/>
        <v>59.2</v>
      </c>
      <c r="F16" s="247">
        <v>456</v>
      </c>
      <c r="G16" s="247">
        <v>26</v>
      </c>
      <c r="H16" s="235">
        <f t="shared" si="1"/>
        <v>5.7</v>
      </c>
      <c r="I16" s="234">
        <v>133</v>
      </c>
      <c r="J16" s="234">
        <v>83</v>
      </c>
      <c r="K16" s="235">
        <f t="shared" si="2"/>
        <v>62.4</v>
      </c>
      <c r="L16" s="248">
        <v>0</v>
      </c>
      <c r="M16" s="248">
        <v>19</v>
      </c>
      <c r="N16" s="235" t="str">
        <f t="shared" si="3"/>
        <v/>
      </c>
      <c r="O16" s="248">
        <v>891</v>
      </c>
      <c r="P16" s="248">
        <v>372</v>
      </c>
      <c r="Q16" s="235">
        <f t="shared" si="4"/>
        <v>41.8</v>
      </c>
      <c r="R16" s="248">
        <v>409</v>
      </c>
      <c r="S16" s="249">
        <v>167</v>
      </c>
      <c r="T16" s="249">
        <v>408</v>
      </c>
      <c r="U16" s="235">
        <f t="shared" si="5"/>
        <v>244.3</v>
      </c>
      <c r="V16" s="248">
        <v>144</v>
      </c>
      <c r="W16" s="248">
        <v>187</v>
      </c>
      <c r="X16" s="235">
        <f t="shared" si="6"/>
        <v>129.9</v>
      </c>
      <c r="Y16" s="236"/>
      <c r="Z16" s="237"/>
      <c r="AA16" s="237"/>
      <c r="AB16" s="237"/>
    </row>
    <row r="17" spans="1:28" s="199" customFormat="1">
      <c r="A17" s="233" t="s">
        <v>42</v>
      </c>
      <c r="B17" s="234">
        <v>363</v>
      </c>
      <c r="C17" s="234">
        <v>599</v>
      </c>
      <c r="D17" s="234">
        <v>357</v>
      </c>
      <c r="E17" s="235">
        <f t="shared" si="0"/>
        <v>59.6</v>
      </c>
      <c r="F17" s="247">
        <v>199</v>
      </c>
      <c r="G17" s="247">
        <v>13</v>
      </c>
      <c r="H17" s="235">
        <f t="shared" si="1"/>
        <v>6.5</v>
      </c>
      <c r="I17" s="234">
        <v>77</v>
      </c>
      <c r="J17" s="234">
        <v>25</v>
      </c>
      <c r="K17" s="235">
        <f t="shared" si="2"/>
        <v>32.5</v>
      </c>
      <c r="L17" s="248">
        <v>94</v>
      </c>
      <c r="M17" s="248">
        <v>0</v>
      </c>
      <c r="N17" s="235">
        <f t="shared" si="3"/>
        <v>0</v>
      </c>
      <c r="O17" s="248">
        <v>574</v>
      </c>
      <c r="P17" s="248">
        <v>310</v>
      </c>
      <c r="Q17" s="235">
        <f t="shared" si="4"/>
        <v>54</v>
      </c>
      <c r="R17" s="248">
        <v>272</v>
      </c>
      <c r="S17" s="249">
        <v>178</v>
      </c>
      <c r="T17" s="249">
        <v>269</v>
      </c>
      <c r="U17" s="235">
        <f t="shared" si="5"/>
        <v>151.1</v>
      </c>
      <c r="V17" s="248">
        <v>150</v>
      </c>
      <c r="W17" s="248">
        <v>100</v>
      </c>
      <c r="X17" s="235">
        <f t="shared" si="6"/>
        <v>66.7</v>
      </c>
      <c r="Y17" s="236"/>
      <c r="Z17" s="237"/>
      <c r="AA17" s="237"/>
      <c r="AB17" s="237"/>
    </row>
    <row r="18" spans="1:28" s="199" customFormat="1">
      <c r="A18" s="233" t="s">
        <v>43</v>
      </c>
      <c r="B18" s="234">
        <v>230</v>
      </c>
      <c r="C18" s="234">
        <v>352</v>
      </c>
      <c r="D18" s="234">
        <v>228</v>
      </c>
      <c r="E18" s="235">
        <f t="shared" si="0"/>
        <v>64.8</v>
      </c>
      <c r="F18" s="247">
        <v>156</v>
      </c>
      <c r="G18" s="247">
        <v>1</v>
      </c>
      <c r="H18" s="235">
        <f t="shared" si="1"/>
        <v>0.6</v>
      </c>
      <c r="I18" s="234">
        <v>94</v>
      </c>
      <c r="J18" s="234">
        <v>15</v>
      </c>
      <c r="K18" s="235">
        <f t="shared" si="2"/>
        <v>16</v>
      </c>
      <c r="L18" s="248">
        <v>24</v>
      </c>
      <c r="M18" s="248">
        <v>35</v>
      </c>
      <c r="N18" s="235">
        <f t="shared" si="3"/>
        <v>145.80000000000001</v>
      </c>
      <c r="O18" s="248">
        <v>274</v>
      </c>
      <c r="P18" s="248">
        <v>109</v>
      </c>
      <c r="Q18" s="235">
        <f t="shared" si="4"/>
        <v>39.799999999999997</v>
      </c>
      <c r="R18" s="248">
        <v>144</v>
      </c>
      <c r="S18" s="249">
        <v>81</v>
      </c>
      <c r="T18" s="249">
        <v>142</v>
      </c>
      <c r="U18" s="235">
        <f t="shared" si="5"/>
        <v>175.3</v>
      </c>
      <c r="V18" s="248">
        <v>73</v>
      </c>
      <c r="W18" s="248">
        <v>26</v>
      </c>
      <c r="X18" s="235">
        <f t="shared" si="6"/>
        <v>35.6</v>
      </c>
      <c r="Y18" s="236"/>
      <c r="Z18" s="237"/>
      <c r="AA18" s="237"/>
      <c r="AB18" s="237"/>
    </row>
    <row r="19" spans="1:28" s="199" customFormat="1">
      <c r="A19" s="233" t="s">
        <v>44</v>
      </c>
      <c r="B19" s="234">
        <v>322</v>
      </c>
      <c r="C19" s="234">
        <v>475</v>
      </c>
      <c r="D19" s="234">
        <v>314</v>
      </c>
      <c r="E19" s="235">
        <f t="shared" si="0"/>
        <v>66.099999999999994</v>
      </c>
      <c r="F19" s="247">
        <v>142</v>
      </c>
      <c r="G19" s="247">
        <v>7</v>
      </c>
      <c r="H19" s="235">
        <f t="shared" si="1"/>
        <v>4.9000000000000004</v>
      </c>
      <c r="I19" s="234">
        <v>62</v>
      </c>
      <c r="J19" s="234">
        <v>56</v>
      </c>
      <c r="K19" s="235">
        <f t="shared" si="2"/>
        <v>90.3</v>
      </c>
      <c r="L19" s="248">
        <v>28</v>
      </c>
      <c r="M19" s="248">
        <v>3</v>
      </c>
      <c r="N19" s="235">
        <f t="shared" si="3"/>
        <v>10.7</v>
      </c>
      <c r="O19" s="248">
        <v>378</v>
      </c>
      <c r="P19" s="248">
        <v>170</v>
      </c>
      <c r="Q19" s="235">
        <f t="shared" si="4"/>
        <v>45</v>
      </c>
      <c r="R19" s="248">
        <v>222</v>
      </c>
      <c r="S19" s="249">
        <v>157</v>
      </c>
      <c r="T19" s="249">
        <v>221</v>
      </c>
      <c r="U19" s="235">
        <f t="shared" si="5"/>
        <v>140.80000000000001</v>
      </c>
      <c r="V19" s="248">
        <v>122</v>
      </c>
      <c r="W19" s="248">
        <v>76</v>
      </c>
      <c r="X19" s="235">
        <f t="shared" si="6"/>
        <v>62.3</v>
      </c>
      <c r="Y19" s="236"/>
      <c r="Z19" s="237"/>
      <c r="AA19" s="237"/>
      <c r="AB19" s="237"/>
    </row>
    <row r="20" spans="1:28" s="199" customFormat="1">
      <c r="A20" s="233" t="s">
        <v>45</v>
      </c>
      <c r="B20" s="234">
        <v>553</v>
      </c>
      <c r="C20" s="234">
        <v>790</v>
      </c>
      <c r="D20" s="234">
        <v>532</v>
      </c>
      <c r="E20" s="235">
        <f t="shared" si="0"/>
        <v>67.3</v>
      </c>
      <c r="F20" s="247">
        <v>326</v>
      </c>
      <c r="G20" s="247">
        <v>27</v>
      </c>
      <c r="H20" s="235">
        <f t="shared" si="1"/>
        <v>8.3000000000000007</v>
      </c>
      <c r="I20" s="234">
        <v>71</v>
      </c>
      <c r="J20" s="234">
        <v>36</v>
      </c>
      <c r="K20" s="235">
        <f t="shared" si="2"/>
        <v>50.7</v>
      </c>
      <c r="L20" s="248">
        <v>105</v>
      </c>
      <c r="M20" s="248">
        <v>35</v>
      </c>
      <c r="N20" s="235">
        <f t="shared" si="3"/>
        <v>33.299999999999997</v>
      </c>
      <c r="O20" s="248">
        <v>675</v>
      </c>
      <c r="P20" s="248">
        <v>345</v>
      </c>
      <c r="Q20" s="235">
        <f t="shared" si="4"/>
        <v>51.1</v>
      </c>
      <c r="R20" s="248">
        <v>373</v>
      </c>
      <c r="S20" s="249">
        <v>191</v>
      </c>
      <c r="T20" s="249">
        <v>368</v>
      </c>
      <c r="U20" s="235">
        <f t="shared" si="5"/>
        <v>192.7</v>
      </c>
      <c r="V20" s="248">
        <v>145</v>
      </c>
      <c r="W20" s="248">
        <v>219</v>
      </c>
      <c r="X20" s="235">
        <f t="shared" si="6"/>
        <v>151</v>
      </c>
      <c r="Y20" s="236"/>
      <c r="Z20" s="237"/>
      <c r="AA20" s="237"/>
      <c r="AB20" s="237"/>
    </row>
    <row r="21" spans="1:28" s="199" customFormat="1">
      <c r="A21" s="233" t="s">
        <v>46</v>
      </c>
      <c r="B21" s="249">
        <v>368</v>
      </c>
      <c r="C21" s="249">
        <v>528</v>
      </c>
      <c r="D21" s="249">
        <v>360</v>
      </c>
      <c r="E21" s="238">
        <f t="shared" si="0"/>
        <v>68.2</v>
      </c>
      <c r="F21" s="247">
        <v>246</v>
      </c>
      <c r="G21" s="247">
        <v>7</v>
      </c>
      <c r="H21" s="238">
        <f t="shared" si="1"/>
        <v>2.8</v>
      </c>
      <c r="I21" s="249">
        <v>2</v>
      </c>
      <c r="J21" s="249">
        <v>0</v>
      </c>
      <c r="K21" s="238">
        <f t="shared" si="2"/>
        <v>0</v>
      </c>
      <c r="L21" s="250">
        <v>31</v>
      </c>
      <c r="M21" s="250">
        <v>0</v>
      </c>
      <c r="N21" s="238">
        <f t="shared" si="3"/>
        <v>0</v>
      </c>
      <c r="O21" s="250">
        <v>518</v>
      </c>
      <c r="P21" s="250">
        <v>312</v>
      </c>
      <c r="Q21" s="238">
        <f t="shared" si="4"/>
        <v>60.2</v>
      </c>
      <c r="R21" s="250">
        <v>219</v>
      </c>
      <c r="S21" s="249">
        <v>158</v>
      </c>
      <c r="T21" s="249">
        <v>219</v>
      </c>
      <c r="U21" s="238">
        <f t="shared" si="5"/>
        <v>138.6</v>
      </c>
      <c r="V21" s="250">
        <v>129</v>
      </c>
      <c r="W21" s="250">
        <v>77</v>
      </c>
      <c r="X21" s="238">
        <f t="shared" si="6"/>
        <v>59.7</v>
      </c>
      <c r="Y21" s="239"/>
      <c r="Z21" s="239"/>
      <c r="AA21" s="239"/>
      <c r="AB21" s="239"/>
    </row>
    <row r="22" spans="1:28" s="199" customFormat="1">
      <c r="A22" s="233" t="s">
        <v>47</v>
      </c>
      <c r="B22" s="234">
        <v>260</v>
      </c>
      <c r="C22" s="234">
        <v>498</v>
      </c>
      <c r="D22" s="234">
        <v>253</v>
      </c>
      <c r="E22" s="235">
        <f t="shared" si="0"/>
        <v>50.8</v>
      </c>
      <c r="F22" s="247">
        <v>217</v>
      </c>
      <c r="G22" s="247">
        <v>10</v>
      </c>
      <c r="H22" s="235">
        <f t="shared" si="1"/>
        <v>4.5999999999999996</v>
      </c>
      <c r="I22" s="234">
        <v>80</v>
      </c>
      <c r="J22" s="234">
        <v>20</v>
      </c>
      <c r="K22" s="235">
        <f t="shared" si="2"/>
        <v>25</v>
      </c>
      <c r="L22" s="248">
        <v>63</v>
      </c>
      <c r="M22" s="248">
        <v>1</v>
      </c>
      <c r="N22" s="235">
        <f t="shared" si="3"/>
        <v>1.6</v>
      </c>
      <c r="O22" s="248">
        <v>404</v>
      </c>
      <c r="P22" s="248">
        <v>156</v>
      </c>
      <c r="Q22" s="235">
        <f t="shared" si="4"/>
        <v>38.6</v>
      </c>
      <c r="R22" s="248">
        <v>126</v>
      </c>
      <c r="S22" s="249">
        <v>110</v>
      </c>
      <c r="T22" s="249">
        <v>126</v>
      </c>
      <c r="U22" s="235">
        <f t="shared" si="5"/>
        <v>114.5</v>
      </c>
      <c r="V22" s="248">
        <v>94</v>
      </c>
      <c r="W22" s="248">
        <v>67</v>
      </c>
      <c r="X22" s="235">
        <f t="shared" si="6"/>
        <v>71.3</v>
      </c>
      <c r="Y22" s="236"/>
      <c r="Z22" s="237"/>
      <c r="AA22" s="237"/>
      <c r="AB22" s="237"/>
    </row>
    <row r="23" spans="1:28" s="199" customFormat="1">
      <c r="A23" s="233" t="s">
        <v>48</v>
      </c>
      <c r="B23" s="234">
        <v>476</v>
      </c>
      <c r="C23" s="234">
        <v>717</v>
      </c>
      <c r="D23" s="234">
        <v>468</v>
      </c>
      <c r="E23" s="235">
        <f t="shared" si="0"/>
        <v>65.3</v>
      </c>
      <c r="F23" s="247">
        <v>428</v>
      </c>
      <c r="G23" s="247">
        <v>36</v>
      </c>
      <c r="H23" s="235">
        <f t="shared" si="1"/>
        <v>8.4</v>
      </c>
      <c r="I23" s="234">
        <v>152</v>
      </c>
      <c r="J23" s="234">
        <v>43</v>
      </c>
      <c r="K23" s="235">
        <f t="shared" si="2"/>
        <v>28.3</v>
      </c>
      <c r="L23" s="248">
        <v>38</v>
      </c>
      <c r="M23" s="248">
        <v>10</v>
      </c>
      <c r="N23" s="235">
        <f t="shared" si="3"/>
        <v>26.3</v>
      </c>
      <c r="O23" s="248">
        <v>629</v>
      </c>
      <c r="P23" s="248">
        <v>230</v>
      </c>
      <c r="Q23" s="235">
        <f t="shared" si="4"/>
        <v>36.6</v>
      </c>
      <c r="R23" s="248">
        <v>232</v>
      </c>
      <c r="S23" s="249">
        <v>140</v>
      </c>
      <c r="T23" s="249">
        <v>231</v>
      </c>
      <c r="U23" s="235">
        <f t="shared" si="5"/>
        <v>165</v>
      </c>
      <c r="V23" s="248">
        <v>120</v>
      </c>
      <c r="W23" s="248">
        <v>119</v>
      </c>
      <c r="X23" s="235">
        <f t="shared" si="6"/>
        <v>99.2</v>
      </c>
      <c r="Y23" s="236"/>
      <c r="Z23" s="237"/>
      <c r="AA23" s="237"/>
      <c r="AB23" s="237"/>
    </row>
    <row r="24" spans="1:28" s="199" customFormat="1">
      <c r="A24" s="233" t="s">
        <v>49</v>
      </c>
      <c r="B24" s="234">
        <v>426</v>
      </c>
      <c r="C24" s="234">
        <v>491</v>
      </c>
      <c r="D24" s="234">
        <v>407</v>
      </c>
      <c r="E24" s="235">
        <f t="shared" si="0"/>
        <v>82.9</v>
      </c>
      <c r="F24" s="247">
        <v>209</v>
      </c>
      <c r="G24" s="247">
        <v>7</v>
      </c>
      <c r="H24" s="235">
        <f t="shared" si="1"/>
        <v>3.3</v>
      </c>
      <c r="I24" s="234">
        <v>39</v>
      </c>
      <c r="J24" s="234">
        <v>18</v>
      </c>
      <c r="K24" s="235">
        <f t="shared" si="2"/>
        <v>46.2</v>
      </c>
      <c r="L24" s="248">
        <v>0</v>
      </c>
      <c r="M24" s="248">
        <v>0</v>
      </c>
      <c r="N24" s="235" t="str">
        <f t="shared" si="3"/>
        <v/>
      </c>
      <c r="O24" s="248">
        <v>439</v>
      </c>
      <c r="P24" s="248">
        <v>234</v>
      </c>
      <c r="Q24" s="235">
        <f t="shared" si="4"/>
        <v>53.3</v>
      </c>
      <c r="R24" s="248">
        <v>297</v>
      </c>
      <c r="S24" s="249">
        <v>80</v>
      </c>
      <c r="T24" s="249">
        <v>296</v>
      </c>
      <c r="U24" s="235">
        <f t="shared" si="5"/>
        <v>370</v>
      </c>
      <c r="V24" s="248">
        <v>67</v>
      </c>
      <c r="W24" s="248">
        <v>168</v>
      </c>
      <c r="X24" s="235">
        <f t="shared" si="6"/>
        <v>250.7</v>
      </c>
      <c r="Y24" s="236"/>
      <c r="Z24" s="237"/>
      <c r="AA24" s="237"/>
      <c r="AB24" s="237"/>
    </row>
    <row r="25" spans="1:28" s="199" customFormat="1">
      <c r="A25" s="233" t="s">
        <v>50</v>
      </c>
      <c r="B25" s="234">
        <v>235</v>
      </c>
      <c r="C25" s="234">
        <v>417</v>
      </c>
      <c r="D25" s="234">
        <v>229</v>
      </c>
      <c r="E25" s="235">
        <f t="shared" si="0"/>
        <v>54.9</v>
      </c>
      <c r="F25" s="247">
        <v>77</v>
      </c>
      <c r="G25" s="247">
        <v>19</v>
      </c>
      <c r="H25" s="235">
        <f t="shared" si="1"/>
        <v>24.7</v>
      </c>
      <c r="I25" s="234">
        <v>5</v>
      </c>
      <c r="J25" s="234">
        <v>0</v>
      </c>
      <c r="K25" s="235">
        <f t="shared" si="2"/>
        <v>0</v>
      </c>
      <c r="L25" s="248">
        <v>28</v>
      </c>
      <c r="M25" s="248">
        <v>4</v>
      </c>
      <c r="N25" s="235">
        <f t="shared" si="3"/>
        <v>14.3</v>
      </c>
      <c r="O25" s="248">
        <v>353</v>
      </c>
      <c r="P25" s="248">
        <v>190</v>
      </c>
      <c r="Q25" s="235">
        <f t="shared" si="4"/>
        <v>53.8</v>
      </c>
      <c r="R25" s="248">
        <v>152</v>
      </c>
      <c r="S25" s="249">
        <v>121</v>
      </c>
      <c r="T25" s="249">
        <v>151</v>
      </c>
      <c r="U25" s="235">
        <f t="shared" si="5"/>
        <v>124.8</v>
      </c>
      <c r="V25" s="248">
        <v>106</v>
      </c>
      <c r="W25" s="248">
        <v>64</v>
      </c>
      <c r="X25" s="235">
        <f t="shared" si="6"/>
        <v>60.4</v>
      </c>
      <c r="Y25" s="236"/>
      <c r="Z25" s="237"/>
      <c r="AA25" s="237"/>
      <c r="AB25" s="237"/>
    </row>
    <row r="26" spans="1:28" s="199" customFormat="1">
      <c r="A26" s="233" t="s">
        <v>51</v>
      </c>
      <c r="B26" s="234">
        <v>363</v>
      </c>
      <c r="C26" s="234">
        <v>439</v>
      </c>
      <c r="D26" s="234">
        <v>349</v>
      </c>
      <c r="E26" s="235">
        <f t="shared" si="0"/>
        <v>79.5</v>
      </c>
      <c r="F26" s="247">
        <v>180</v>
      </c>
      <c r="G26" s="247">
        <v>20</v>
      </c>
      <c r="H26" s="235">
        <f t="shared" si="1"/>
        <v>11.1</v>
      </c>
      <c r="I26" s="234">
        <v>72</v>
      </c>
      <c r="J26" s="234">
        <v>32</v>
      </c>
      <c r="K26" s="235">
        <f t="shared" si="2"/>
        <v>44.4</v>
      </c>
      <c r="L26" s="248">
        <v>26</v>
      </c>
      <c r="M26" s="248">
        <v>5</v>
      </c>
      <c r="N26" s="235">
        <f t="shared" si="3"/>
        <v>19.2</v>
      </c>
      <c r="O26" s="248">
        <v>431</v>
      </c>
      <c r="P26" s="248">
        <v>257</v>
      </c>
      <c r="Q26" s="235">
        <f t="shared" si="4"/>
        <v>59.6</v>
      </c>
      <c r="R26" s="248">
        <v>271</v>
      </c>
      <c r="S26" s="249">
        <v>89</v>
      </c>
      <c r="T26" s="249">
        <v>266</v>
      </c>
      <c r="U26" s="235">
        <f t="shared" si="5"/>
        <v>298.89999999999998</v>
      </c>
      <c r="V26" s="248">
        <v>77</v>
      </c>
      <c r="W26" s="248">
        <v>135</v>
      </c>
      <c r="X26" s="235">
        <f t="shared" si="6"/>
        <v>175.3</v>
      </c>
      <c r="Y26" s="236"/>
      <c r="Z26" s="237"/>
      <c r="AA26" s="237"/>
      <c r="AB26" s="237"/>
    </row>
    <row r="27" spans="1:28" s="199" customFormat="1">
      <c r="A27" s="233" t="s">
        <v>52</v>
      </c>
      <c r="B27" s="234">
        <v>206</v>
      </c>
      <c r="C27" s="234">
        <v>490</v>
      </c>
      <c r="D27" s="234">
        <v>195</v>
      </c>
      <c r="E27" s="235">
        <f t="shared" si="0"/>
        <v>39.799999999999997</v>
      </c>
      <c r="F27" s="247">
        <v>92</v>
      </c>
      <c r="G27" s="247">
        <v>7</v>
      </c>
      <c r="H27" s="235">
        <f t="shared" si="1"/>
        <v>7.6</v>
      </c>
      <c r="I27" s="234">
        <v>33</v>
      </c>
      <c r="J27" s="234">
        <v>6</v>
      </c>
      <c r="K27" s="235">
        <f t="shared" si="2"/>
        <v>18.2</v>
      </c>
      <c r="L27" s="248">
        <v>6</v>
      </c>
      <c r="M27" s="248">
        <v>0</v>
      </c>
      <c r="N27" s="235">
        <f t="shared" si="3"/>
        <v>0</v>
      </c>
      <c r="O27" s="248">
        <v>409</v>
      </c>
      <c r="P27" s="248">
        <v>141</v>
      </c>
      <c r="Q27" s="235">
        <f t="shared" si="4"/>
        <v>34.5</v>
      </c>
      <c r="R27" s="248">
        <v>119</v>
      </c>
      <c r="S27" s="249">
        <v>94</v>
      </c>
      <c r="T27" s="249">
        <v>119</v>
      </c>
      <c r="U27" s="235">
        <f t="shared" si="5"/>
        <v>126.6</v>
      </c>
      <c r="V27" s="248">
        <v>77</v>
      </c>
      <c r="W27" s="248">
        <v>68</v>
      </c>
      <c r="X27" s="235">
        <f t="shared" si="6"/>
        <v>88.3</v>
      </c>
      <c r="Y27" s="236"/>
      <c r="Z27" s="237"/>
      <c r="AA27" s="237"/>
      <c r="AB27" s="237"/>
    </row>
    <row r="28" spans="1:28" s="199" customFormat="1">
      <c r="A28" s="233" t="s">
        <v>53</v>
      </c>
      <c r="B28" s="234">
        <v>475</v>
      </c>
      <c r="C28" s="234">
        <v>1027</v>
      </c>
      <c r="D28" s="234">
        <v>429</v>
      </c>
      <c r="E28" s="235">
        <f t="shared" si="0"/>
        <v>41.8</v>
      </c>
      <c r="F28" s="247">
        <v>226</v>
      </c>
      <c r="G28" s="247">
        <v>34</v>
      </c>
      <c r="H28" s="235">
        <f t="shared" si="1"/>
        <v>15</v>
      </c>
      <c r="I28" s="234">
        <v>29</v>
      </c>
      <c r="J28" s="234">
        <v>2</v>
      </c>
      <c r="K28" s="235">
        <f t="shared" si="2"/>
        <v>6.9</v>
      </c>
      <c r="L28" s="248">
        <v>0</v>
      </c>
      <c r="M28" s="248">
        <v>1</v>
      </c>
      <c r="N28" s="235" t="str">
        <f t="shared" si="3"/>
        <v/>
      </c>
      <c r="O28" s="248">
        <v>743</v>
      </c>
      <c r="P28" s="248">
        <v>131</v>
      </c>
      <c r="Q28" s="235">
        <f t="shared" si="4"/>
        <v>17.600000000000001</v>
      </c>
      <c r="R28" s="248">
        <v>211</v>
      </c>
      <c r="S28" s="249">
        <v>299</v>
      </c>
      <c r="T28" s="249">
        <v>199</v>
      </c>
      <c r="U28" s="235">
        <f t="shared" si="5"/>
        <v>66.599999999999994</v>
      </c>
      <c r="V28" s="248">
        <v>253</v>
      </c>
      <c r="W28" s="248">
        <v>145</v>
      </c>
      <c r="X28" s="235">
        <f t="shared" si="6"/>
        <v>57.3</v>
      </c>
      <c r="Y28" s="236"/>
      <c r="Z28" s="237"/>
      <c r="AA28" s="237"/>
      <c r="AB28" s="237"/>
    </row>
    <row r="29" spans="1:28" ht="3" customHeight="1">
      <c r="C29" s="240"/>
      <c r="T29" s="302"/>
      <c r="U29" s="302"/>
    </row>
    <row r="30" spans="1:28" ht="40.5" customHeight="1">
      <c r="B30" s="293" t="s">
        <v>54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42"/>
      <c r="P30" s="242"/>
      <c r="Q30" s="242"/>
      <c r="R30" s="242"/>
      <c r="S30" s="242"/>
      <c r="T30" s="242"/>
      <c r="U30" s="242"/>
      <c r="V30" s="242"/>
      <c r="W30" s="242"/>
      <c r="X30" s="242"/>
    </row>
  </sheetData>
  <mergeCells count="14">
    <mergeCell ref="B1:M1"/>
    <mergeCell ref="B2:M2"/>
    <mergeCell ref="A4:A6"/>
    <mergeCell ref="B4:B5"/>
    <mergeCell ref="C4:E5"/>
    <mergeCell ref="F4:H5"/>
    <mergeCell ref="I4:K5"/>
    <mergeCell ref="L4:N5"/>
    <mergeCell ref="B30:N30"/>
    <mergeCell ref="O4:Q5"/>
    <mergeCell ref="R4:R5"/>
    <mergeCell ref="S4:U5"/>
    <mergeCell ref="V4:X5"/>
    <mergeCell ref="T29:U29"/>
  </mergeCells>
  <printOptions horizontalCentered="1"/>
  <pageMargins left="0.196527777777778" right="0.196527777777778" top="0.15763888888888899" bottom="0" header="0.511811023622047" footer="0.511811023622047"/>
  <pageSetup paperSize="9" orientation="landscape" horizontalDpi="300" verticalDpi="3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J83"/>
  <sheetViews>
    <sheetView view="pageBreakPreview" zoomScale="90" zoomScaleNormal="75" zoomScalePageLayoutView="90" workbookViewId="0">
      <pane xSplit="1" ySplit="6" topLeftCell="L7" activePane="bottomRight" state="frozen"/>
      <selection pane="topRight" activeCell="K1" sqref="K1"/>
      <selection pane="bottomLeft" activeCell="A7" sqref="A7"/>
      <selection pane="bottomRight" activeCell="V8" sqref="V8:W27"/>
    </sheetView>
  </sheetViews>
  <sheetFormatPr defaultColWidth="9.140625" defaultRowHeight="15"/>
  <cols>
    <col min="1" max="1" width="18.28515625" style="25" customWidth="1"/>
    <col min="2" max="2" width="14.7109375" style="25" customWidth="1"/>
    <col min="3" max="4" width="12.85546875" style="25" customWidth="1"/>
    <col min="5" max="5" width="8.28515625" style="25" customWidth="1"/>
    <col min="6" max="7" width="11.85546875" style="25" customWidth="1"/>
    <col min="8" max="8" width="9.140625" style="25"/>
    <col min="9" max="10" width="11.42578125" style="25" customWidth="1"/>
    <col min="11" max="11" width="9.85546875" style="25" customWidth="1"/>
    <col min="12" max="13" width="13.28515625" style="25" customWidth="1"/>
    <col min="14" max="14" width="9.42578125" style="25" customWidth="1"/>
    <col min="15" max="16" width="12.7109375" style="25" customWidth="1"/>
    <col min="17" max="17" width="10.5703125" style="25" customWidth="1"/>
    <col min="18" max="18" width="18.42578125" style="25" customWidth="1"/>
    <col min="19" max="20" width="13.140625" style="25" customWidth="1"/>
    <col min="21" max="21" width="9.85546875" style="25" customWidth="1"/>
    <col min="22" max="24" width="11.7109375" style="25" customWidth="1"/>
    <col min="25" max="1024" width="9.140625" style="25"/>
  </cols>
  <sheetData>
    <row r="1" spans="1:28" s="26" customFormat="1" ht="57.75" customHeight="1">
      <c r="B1" s="262" t="s">
        <v>113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7"/>
      <c r="P1" s="27"/>
      <c r="Q1" s="27"/>
      <c r="R1" s="27"/>
      <c r="S1" s="27"/>
      <c r="T1" s="263"/>
      <c r="U1" s="263"/>
      <c r="V1" s="28"/>
      <c r="X1" s="29" t="s">
        <v>20</v>
      </c>
    </row>
    <row r="2" spans="1:28" s="33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 t="s">
        <v>21</v>
      </c>
      <c r="O2" s="32"/>
      <c r="P2" s="32"/>
      <c r="Q2" s="32"/>
      <c r="R2" s="32"/>
      <c r="T2" s="264"/>
      <c r="U2" s="264"/>
      <c r="V2" s="265" t="s">
        <v>21</v>
      </c>
      <c r="W2" s="265"/>
    </row>
    <row r="3" spans="1:28" s="36" customFormat="1" ht="54.75" customHeight="1">
      <c r="A3" s="266"/>
      <c r="B3" s="34" t="s">
        <v>22</v>
      </c>
      <c r="C3" s="267" t="s">
        <v>23</v>
      </c>
      <c r="D3" s="267"/>
      <c r="E3" s="267"/>
      <c r="F3" s="267" t="s">
        <v>24</v>
      </c>
      <c r="G3" s="267"/>
      <c r="H3" s="267"/>
      <c r="I3" s="267" t="s">
        <v>25</v>
      </c>
      <c r="J3" s="267"/>
      <c r="K3" s="267"/>
      <c r="L3" s="267" t="s">
        <v>26</v>
      </c>
      <c r="M3" s="267"/>
      <c r="N3" s="267"/>
      <c r="O3" s="267" t="s">
        <v>27</v>
      </c>
      <c r="P3" s="267"/>
      <c r="Q3" s="267"/>
      <c r="R3" s="35" t="s">
        <v>28</v>
      </c>
      <c r="S3" s="267" t="s">
        <v>29</v>
      </c>
      <c r="T3" s="267"/>
      <c r="U3" s="267"/>
      <c r="V3" s="267" t="s">
        <v>30</v>
      </c>
      <c r="W3" s="267"/>
      <c r="X3" s="267"/>
    </row>
    <row r="4" spans="1:28" s="37" customFormat="1" ht="19.5" customHeight="1">
      <c r="A4" s="266"/>
      <c r="B4" s="260" t="s">
        <v>31</v>
      </c>
      <c r="C4" s="260" t="s">
        <v>32</v>
      </c>
      <c r="D4" s="260" t="s">
        <v>31</v>
      </c>
      <c r="E4" s="259" t="s">
        <v>3</v>
      </c>
      <c r="F4" s="260" t="s">
        <v>32</v>
      </c>
      <c r="G4" s="260" t="s">
        <v>31</v>
      </c>
      <c r="H4" s="259" t="s">
        <v>3</v>
      </c>
      <c r="I4" s="260" t="s">
        <v>32</v>
      </c>
      <c r="J4" s="260" t="s">
        <v>31</v>
      </c>
      <c r="K4" s="259" t="s">
        <v>3</v>
      </c>
      <c r="L4" s="260" t="s">
        <v>32</v>
      </c>
      <c r="M4" s="260" t="s">
        <v>31</v>
      </c>
      <c r="N4" s="259" t="s">
        <v>3</v>
      </c>
      <c r="O4" s="260" t="s">
        <v>32</v>
      </c>
      <c r="P4" s="260" t="s">
        <v>31</v>
      </c>
      <c r="Q4" s="259" t="s">
        <v>3</v>
      </c>
      <c r="R4" s="260" t="s">
        <v>31</v>
      </c>
      <c r="S4" s="260" t="s">
        <v>32</v>
      </c>
      <c r="T4" s="260" t="s">
        <v>31</v>
      </c>
      <c r="U4" s="259" t="s">
        <v>3</v>
      </c>
      <c r="V4" s="260" t="s">
        <v>32</v>
      </c>
      <c r="W4" s="260" t="s">
        <v>31</v>
      </c>
      <c r="X4" s="259" t="s">
        <v>3</v>
      </c>
    </row>
    <row r="5" spans="1:28" s="37" customFormat="1" ht="7.5" customHeight="1">
      <c r="A5" s="266"/>
      <c r="B5" s="260"/>
      <c r="C5" s="260"/>
      <c r="D5" s="260"/>
      <c r="E5" s="259"/>
      <c r="F5" s="260"/>
      <c r="G5" s="260"/>
      <c r="H5" s="259"/>
      <c r="I5" s="260"/>
      <c r="J5" s="260"/>
      <c r="K5" s="259"/>
      <c r="L5" s="260"/>
      <c r="M5" s="260"/>
      <c r="N5" s="259"/>
      <c r="O5" s="260"/>
      <c r="P5" s="260"/>
      <c r="Q5" s="259"/>
      <c r="R5" s="260"/>
      <c r="S5" s="260"/>
      <c r="T5" s="260"/>
      <c r="U5" s="259"/>
      <c r="V5" s="260"/>
      <c r="W5" s="260"/>
      <c r="X5" s="259"/>
    </row>
    <row r="6" spans="1:28" s="40" customFormat="1" ht="11.25" customHeight="1">
      <c r="A6" s="38" t="s">
        <v>5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39">
        <v>17</v>
      </c>
      <c r="S6" s="39">
        <v>18</v>
      </c>
      <c r="T6" s="39">
        <v>19</v>
      </c>
      <c r="U6" s="39">
        <v>20</v>
      </c>
      <c r="V6" s="39">
        <v>21</v>
      </c>
      <c r="W6" s="39">
        <v>22</v>
      </c>
      <c r="X6" s="39">
        <v>23</v>
      </c>
    </row>
    <row r="7" spans="1:28" s="45" customFormat="1" ht="18" customHeight="1">
      <c r="A7" s="41" t="s">
        <v>33</v>
      </c>
      <c r="B7" s="42">
        <f>SUM(B8:B27)</f>
        <v>3620</v>
      </c>
      <c r="C7" s="42">
        <f>SUM(C8:C27)</f>
        <v>6593</v>
      </c>
      <c r="D7" s="42">
        <f>SUM(D8:D27)</f>
        <v>3552</v>
      </c>
      <c r="E7" s="43">
        <f t="shared" ref="E7:E27" si="0">ROUND(D7/C7*100,1)</f>
        <v>53.9</v>
      </c>
      <c r="F7" s="42">
        <f>SUM(F8:F27)</f>
        <v>1535</v>
      </c>
      <c r="G7" s="42">
        <f>SUM(G8:G27)</f>
        <v>123</v>
      </c>
      <c r="H7" s="43">
        <f t="shared" ref="H7:H27" si="1">IF(F7=0,"",ROUND(G7/F7*100,1))</f>
        <v>8</v>
      </c>
      <c r="I7" s="42">
        <f>SUM(I8:I27)</f>
        <v>387</v>
      </c>
      <c r="J7" s="42">
        <f>SUM(J8:J27)</f>
        <v>147</v>
      </c>
      <c r="K7" s="43">
        <f t="shared" ref="K7:K27" si="2">IF(I7=0,"",ROUND(J7/I7*100,1))</f>
        <v>38</v>
      </c>
      <c r="L7" s="42">
        <f>SUM(L8:L27)</f>
        <v>193</v>
      </c>
      <c r="M7" s="42">
        <f>SUM(M8:M27)</f>
        <v>24</v>
      </c>
      <c r="N7" s="43">
        <f t="shared" ref="N7:N27" si="3">IF(L7=0,"",ROUND(M7/L7*100,1))</f>
        <v>12.4</v>
      </c>
      <c r="O7" s="42">
        <f>SUM(O8:O27)</f>
        <v>5604</v>
      </c>
      <c r="P7" s="42">
        <f>SUM(P8:P27)</f>
        <v>2097</v>
      </c>
      <c r="Q7" s="43">
        <f t="shared" ref="Q7:Q27" si="4">IF(O7=0,"",ROUND(P7/O7*100,1))</f>
        <v>37.4</v>
      </c>
      <c r="R7" s="42">
        <f>SUM(R8:R27)</f>
        <v>1992</v>
      </c>
      <c r="S7" s="42">
        <f>SUM(S8:S27)</f>
        <v>2015</v>
      </c>
      <c r="T7" s="42">
        <f>SUM(T8:T27)</f>
        <v>1976</v>
      </c>
      <c r="U7" s="43">
        <f t="shared" ref="U7:U27" si="5">IF(S7=0,"",ROUND(T7/S7*100,1))</f>
        <v>98.1</v>
      </c>
      <c r="V7" s="42">
        <f>SUM(V8:V27)</f>
        <v>1655</v>
      </c>
      <c r="W7" s="42">
        <f>SUM(W8:W27)</f>
        <v>1008</v>
      </c>
      <c r="X7" s="43">
        <f t="shared" ref="X7:X27" si="6">IF(V7=0,"",ROUND(W7/V7*100,1))</f>
        <v>60.9</v>
      </c>
      <c r="Y7" s="44"/>
      <c r="AB7" s="46"/>
    </row>
    <row r="8" spans="1:28" s="46" customFormat="1" ht="18" customHeight="1">
      <c r="A8" s="47" t="s">
        <v>34</v>
      </c>
      <c r="B8" s="48">
        <v>254</v>
      </c>
      <c r="C8" s="48">
        <v>477</v>
      </c>
      <c r="D8" s="48">
        <v>253</v>
      </c>
      <c r="E8" s="49">
        <f t="shared" si="0"/>
        <v>53</v>
      </c>
      <c r="F8" s="48">
        <v>78</v>
      </c>
      <c r="G8" s="48">
        <v>21</v>
      </c>
      <c r="H8" s="49">
        <f t="shared" si="1"/>
        <v>26.9</v>
      </c>
      <c r="I8" s="48">
        <v>22</v>
      </c>
      <c r="J8" s="48">
        <v>18</v>
      </c>
      <c r="K8" s="49">
        <f t="shared" si="2"/>
        <v>81.8</v>
      </c>
      <c r="L8" s="48">
        <v>26</v>
      </c>
      <c r="M8" s="48">
        <v>0</v>
      </c>
      <c r="N8" s="49">
        <f t="shared" si="3"/>
        <v>0</v>
      </c>
      <c r="O8" s="48">
        <v>462</v>
      </c>
      <c r="P8" s="50">
        <v>152</v>
      </c>
      <c r="Q8" s="49">
        <f t="shared" si="4"/>
        <v>32.9</v>
      </c>
      <c r="R8" s="50">
        <v>137</v>
      </c>
      <c r="S8" s="48">
        <v>165</v>
      </c>
      <c r="T8" s="50">
        <v>137</v>
      </c>
      <c r="U8" s="49">
        <f t="shared" si="5"/>
        <v>83</v>
      </c>
      <c r="V8" s="48">
        <v>139</v>
      </c>
      <c r="W8" s="50">
        <v>53</v>
      </c>
      <c r="X8" s="49">
        <f t="shared" si="6"/>
        <v>38.1</v>
      </c>
      <c r="Y8" s="44"/>
      <c r="Z8" s="51"/>
    </row>
    <row r="9" spans="1:28" s="52" customFormat="1" ht="18" customHeight="1">
      <c r="A9" s="47" t="s">
        <v>35</v>
      </c>
      <c r="B9" s="48">
        <v>142</v>
      </c>
      <c r="C9" s="48">
        <v>257</v>
      </c>
      <c r="D9" s="48">
        <v>141</v>
      </c>
      <c r="E9" s="49">
        <f t="shared" si="0"/>
        <v>54.9</v>
      </c>
      <c r="F9" s="48">
        <v>64</v>
      </c>
      <c r="G9" s="48">
        <v>13</v>
      </c>
      <c r="H9" s="49">
        <f t="shared" si="1"/>
        <v>20.3</v>
      </c>
      <c r="I9" s="48">
        <v>36</v>
      </c>
      <c r="J9" s="48">
        <v>22</v>
      </c>
      <c r="K9" s="49">
        <f t="shared" si="2"/>
        <v>61.1</v>
      </c>
      <c r="L9" s="48">
        <v>7</v>
      </c>
      <c r="M9" s="48">
        <v>2</v>
      </c>
      <c r="N9" s="49">
        <f t="shared" si="3"/>
        <v>28.6</v>
      </c>
      <c r="O9" s="48">
        <v>242</v>
      </c>
      <c r="P9" s="50">
        <v>112</v>
      </c>
      <c r="Q9" s="49">
        <f t="shared" si="4"/>
        <v>46.3</v>
      </c>
      <c r="R9" s="50">
        <v>83</v>
      </c>
      <c r="S9" s="48">
        <v>100</v>
      </c>
      <c r="T9" s="50">
        <v>83</v>
      </c>
      <c r="U9" s="49">
        <f t="shared" si="5"/>
        <v>83</v>
      </c>
      <c r="V9" s="48">
        <v>72</v>
      </c>
      <c r="W9" s="50">
        <v>42</v>
      </c>
      <c r="X9" s="49">
        <f t="shared" si="6"/>
        <v>58.3</v>
      </c>
      <c r="Y9" s="44"/>
      <c r="Z9" s="51"/>
    </row>
    <row r="10" spans="1:28" s="46" customFormat="1" ht="18" customHeight="1">
      <c r="A10" s="47" t="s">
        <v>36</v>
      </c>
      <c r="B10" s="48">
        <v>86</v>
      </c>
      <c r="C10" s="48">
        <v>197</v>
      </c>
      <c r="D10" s="48">
        <v>86</v>
      </c>
      <c r="E10" s="49">
        <f t="shared" si="0"/>
        <v>43.7</v>
      </c>
      <c r="F10" s="48">
        <v>56</v>
      </c>
      <c r="G10" s="48">
        <v>3</v>
      </c>
      <c r="H10" s="49">
        <f t="shared" si="1"/>
        <v>5.4</v>
      </c>
      <c r="I10" s="48">
        <v>30</v>
      </c>
      <c r="J10" s="48">
        <v>6</v>
      </c>
      <c r="K10" s="49">
        <f t="shared" si="2"/>
        <v>20</v>
      </c>
      <c r="L10" s="48">
        <v>10</v>
      </c>
      <c r="M10" s="48">
        <v>2</v>
      </c>
      <c r="N10" s="49">
        <f t="shared" si="3"/>
        <v>20</v>
      </c>
      <c r="O10" s="48">
        <v>188</v>
      </c>
      <c r="P10" s="50">
        <v>74</v>
      </c>
      <c r="Q10" s="49">
        <f t="shared" si="4"/>
        <v>39.4</v>
      </c>
      <c r="R10" s="50">
        <v>53</v>
      </c>
      <c r="S10" s="48">
        <v>66</v>
      </c>
      <c r="T10" s="50">
        <v>53</v>
      </c>
      <c r="U10" s="49">
        <f t="shared" si="5"/>
        <v>80.3</v>
      </c>
      <c r="V10" s="48">
        <v>45</v>
      </c>
      <c r="W10" s="50">
        <v>12</v>
      </c>
      <c r="X10" s="49">
        <f t="shared" si="6"/>
        <v>26.7</v>
      </c>
      <c r="Y10" s="44"/>
      <c r="Z10" s="51"/>
    </row>
    <row r="11" spans="1:28" s="46" customFormat="1" ht="18" customHeight="1">
      <c r="A11" s="47" t="s">
        <v>37</v>
      </c>
      <c r="B11" s="48">
        <v>140</v>
      </c>
      <c r="C11" s="48">
        <v>237</v>
      </c>
      <c r="D11" s="48">
        <v>140</v>
      </c>
      <c r="E11" s="49">
        <f t="shared" si="0"/>
        <v>59.1</v>
      </c>
      <c r="F11" s="48">
        <v>72</v>
      </c>
      <c r="G11" s="48">
        <v>4</v>
      </c>
      <c r="H11" s="49">
        <f t="shared" si="1"/>
        <v>5.6</v>
      </c>
      <c r="I11" s="48">
        <v>14</v>
      </c>
      <c r="J11" s="48">
        <v>1</v>
      </c>
      <c r="K11" s="49">
        <f t="shared" si="2"/>
        <v>7.1</v>
      </c>
      <c r="L11" s="48">
        <v>2</v>
      </c>
      <c r="M11" s="48">
        <v>0</v>
      </c>
      <c r="N11" s="49">
        <f t="shared" si="3"/>
        <v>0</v>
      </c>
      <c r="O11" s="48">
        <v>213</v>
      </c>
      <c r="P11" s="50">
        <v>91</v>
      </c>
      <c r="Q11" s="49">
        <f t="shared" si="4"/>
        <v>42.7</v>
      </c>
      <c r="R11" s="50">
        <v>76</v>
      </c>
      <c r="S11" s="48">
        <v>96</v>
      </c>
      <c r="T11" s="50">
        <v>76</v>
      </c>
      <c r="U11" s="49">
        <f t="shared" si="5"/>
        <v>79.2</v>
      </c>
      <c r="V11" s="48">
        <v>75</v>
      </c>
      <c r="W11" s="50">
        <v>32</v>
      </c>
      <c r="X11" s="49">
        <f t="shared" si="6"/>
        <v>42.7</v>
      </c>
      <c r="Y11" s="44"/>
      <c r="Z11" s="51"/>
    </row>
    <row r="12" spans="1:28" s="46" customFormat="1" ht="18" customHeight="1">
      <c r="A12" s="47" t="s">
        <v>38</v>
      </c>
      <c r="B12" s="48">
        <v>50</v>
      </c>
      <c r="C12" s="48">
        <v>69</v>
      </c>
      <c r="D12" s="48">
        <v>48</v>
      </c>
      <c r="E12" s="49">
        <f t="shared" si="0"/>
        <v>69.599999999999994</v>
      </c>
      <c r="F12" s="48">
        <v>14</v>
      </c>
      <c r="G12" s="48">
        <v>2</v>
      </c>
      <c r="H12" s="49">
        <f t="shared" si="1"/>
        <v>14.3</v>
      </c>
      <c r="I12" s="48">
        <v>3</v>
      </c>
      <c r="J12" s="48">
        <v>3</v>
      </c>
      <c r="K12" s="49">
        <f t="shared" si="2"/>
        <v>100</v>
      </c>
      <c r="L12" s="48">
        <v>7</v>
      </c>
      <c r="M12" s="48">
        <v>0</v>
      </c>
      <c r="N12" s="49">
        <f t="shared" si="3"/>
        <v>0</v>
      </c>
      <c r="O12" s="48">
        <v>66</v>
      </c>
      <c r="P12" s="50">
        <v>32</v>
      </c>
      <c r="Q12" s="49">
        <f t="shared" si="4"/>
        <v>48.5</v>
      </c>
      <c r="R12" s="50">
        <v>29</v>
      </c>
      <c r="S12" s="48">
        <v>20</v>
      </c>
      <c r="T12" s="50">
        <v>28</v>
      </c>
      <c r="U12" s="49">
        <f t="shared" si="5"/>
        <v>140</v>
      </c>
      <c r="V12" s="48">
        <v>20</v>
      </c>
      <c r="W12" s="50">
        <v>18</v>
      </c>
      <c r="X12" s="49">
        <f t="shared" si="6"/>
        <v>90</v>
      </c>
      <c r="Y12" s="44"/>
      <c r="Z12" s="51"/>
    </row>
    <row r="13" spans="1:28" s="46" customFormat="1" ht="18" customHeight="1">
      <c r="A13" s="47" t="s">
        <v>39</v>
      </c>
      <c r="B13" s="48">
        <v>89</v>
      </c>
      <c r="C13" s="48">
        <v>106</v>
      </c>
      <c r="D13" s="48">
        <v>88</v>
      </c>
      <c r="E13" s="49">
        <f t="shared" si="0"/>
        <v>83</v>
      </c>
      <c r="F13" s="48">
        <v>17</v>
      </c>
      <c r="G13" s="48">
        <v>1</v>
      </c>
      <c r="H13" s="49">
        <f t="shared" si="1"/>
        <v>5.9</v>
      </c>
      <c r="I13" s="48">
        <v>6</v>
      </c>
      <c r="J13" s="48">
        <v>2</v>
      </c>
      <c r="K13" s="49">
        <f t="shared" si="2"/>
        <v>33.299999999999997</v>
      </c>
      <c r="L13" s="48">
        <v>11</v>
      </c>
      <c r="M13" s="48">
        <v>2</v>
      </c>
      <c r="N13" s="49">
        <f t="shared" si="3"/>
        <v>18.2</v>
      </c>
      <c r="O13" s="48">
        <v>90</v>
      </c>
      <c r="P13" s="50">
        <v>55</v>
      </c>
      <c r="Q13" s="49">
        <f t="shared" si="4"/>
        <v>61.1</v>
      </c>
      <c r="R13" s="50">
        <v>37</v>
      </c>
      <c r="S13" s="48">
        <v>39</v>
      </c>
      <c r="T13" s="50">
        <v>36</v>
      </c>
      <c r="U13" s="49">
        <f t="shared" si="5"/>
        <v>92.3</v>
      </c>
      <c r="V13" s="48">
        <v>31</v>
      </c>
      <c r="W13" s="50">
        <v>21</v>
      </c>
      <c r="X13" s="49">
        <f t="shared" si="6"/>
        <v>67.7</v>
      </c>
      <c r="Y13" s="44"/>
      <c r="Z13" s="51"/>
    </row>
    <row r="14" spans="1:28" s="46" customFormat="1" ht="18" customHeight="1">
      <c r="A14" s="47" t="s">
        <v>40</v>
      </c>
      <c r="B14" s="48">
        <v>493</v>
      </c>
      <c r="C14" s="48">
        <v>666</v>
      </c>
      <c r="D14" s="48">
        <v>487</v>
      </c>
      <c r="E14" s="49">
        <f t="shared" si="0"/>
        <v>73.099999999999994</v>
      </c>
      <c r="F14" s="48">
        <v>230</v>
      </c>
      <c r="G14" s="48">
        <v>13</v>
      </c>
      <c r="H14" s="49">
        <f t="shared" si="1"/>
        <v>5.7</v>
      </c>
      <c r="I14" s="48">
        <v>54</v>
      </c>
      <c r="J14" s="48">
        <v>31</v>
      </c>
      <c r="K14" s="49">
        <f t="shared" si="2"/>
        <v>57.4</v>
      </c>
      <c r="L14" s="48">
        <v>10</v>
      </c>
      <c r="M14" s="48">
        <v>0</v>
      </c>
      <c r="N14" s="49">
        <f t="shared" si="3"/>
        <v>0</v>
      </c>
      <c r="O14" s="48">
        <v>556</v>
      </c>
      <c r="P14" s="50">
        <v>197</v>
      </c>
      <c r="Q14" s="49">
        <f t="shared" si="4"/>
        <v>35.4</v>
      </c>
      <c r="R14" s="50">
        <v>321</v>
      </c>
      <c r="S14" s="48">
        <v>153</v>
      </c>
      <c r="T14" s="50">
        <v>321</v>
      </c>
      <c r="U14" s="49">
        <f t="shared" si="5"/>
        <v>209.8</v>
      </c>
      <c r="V14" s="48">
        <v>137</v>
      </c>
      <c r="W14" s="50">
        <v>158</v>
      </c>
      <c r="X14" s="49">
        <f t="shared" si="6"/>
        <v>115.3</v>
      </c>
      <c r="Y14" s="44"/>
      <c r="Z14" s="51"/>
    </row>
    <row r="15" spans="1:28" s="46" customFormat="1" ht="18" customHeight="1">
      <c r="A15" s="47" t="s">
        <v>41</v>
      </c>
      <c r="B15" s="48">
        <v>295</v>
      </c>
      <c r="C15" s="48">
        <v>597</v>
      </c>
      <c r="D15" s="48">
        <v>295</v>
      </c>
      <c r="E15" s="49">
        <f t="shared" si="0"/>
        <v>49.4</v>
      </c>
      <c r="F15" s="48">
        <v>175</v>
      </c>
      <c r="G15" s="48">
        <v>12</v>
      </c>
      <c r="H15" s="49">
        <f t="shared" si="1"/>
        <v>6.9</v>
      </c>
      <c r="I15" s="48">
        <v>28</v>
      </c>
      <c r="J15" s="48">
        <v>22</v>
      </c>
      <c r="K15" s="49">
        <f t="shared" si="2"/>
        <v>78.599999999999994</v>
      </c>
      <c r="L15" s="48">
        <v>4</v>
      </c>
      <c r="M15" s="48">
        <v>5</v>
      </c>
      <c r="N15" s="49">
        <f t="shared" si="3"/>
        <v>125</v>
      </c>
      <c r="O15" s="48">
        <v>537</v>
      </c>
      <c r="P15" s="50">
        <v>196</v>
      </c>
      <c r="Q15" s="49">
        <f t="shared" si="4"/>
        <v>36.5</v>
      </c>
      <c r="R15" s="50">
        <v>166</v>
      </c>
      <c r="S15" s="48">
        <v>149</v>
      </c>
      <c r="T15" s="50">
        <v>166</v>
      </c>
      <c r="U15" s="49">
        <f t="shared" si="5"/>
        <v>111.4</v>
      </c>
      <c r="V15" s="48">
        <v>133</v>
      </c>
      <c r="W15" s="50">
        <v>61</v>
      </c>
      <c r="X15" s="49">
        <f t="shared" si="6"/>
        <v>45.9</v>
      </c>
      <c r="Y15" s="44"/>
      <c r="Z15" s="51"/>
    </row>
    <row r="16" spans="1:28" s="46" customFormat="1" ht="18" customHeight="1">
      <c r="A16" s="47" t="s">
        <v>42</v>
      </c>
      <c r="B16" s="48">
        <v>114</v>
      </c>
      <c r="C16" s="48">
        <v>186</v>
      </c>
      <c r="D16" s="48">
        <v>110</v>
      </c>
      <c r="E16" s="49">
        <f t="shared" si="0"/>
        <v>59.1</v>
      </c>
      <c r="F16" s="48">
        <v>56</v>
      </c>
      <c r="G16" s="48">
        <v>2</v>
      </c>
      <c r="H16" s="49">
        <f t="shared" si="1"/>
        <v>3.6</v>
      </c>
      <c r="I16" s="48">
        <v>21</v>
      </c>
      <c r="J16" s="48">
        <v>1</v>
      </c>
      <c r="K16" s="49">
        <f t="shared" si="2"/>
        <v>4.8</v>
      </c>
      <c r="L16" s="48">
        <v>32</v>
      </c>
      <c r="M16" s="48">
        <v>0</v>
      </c>
      <c r="N16" s="49">
        <f t="shared" si="3"/>
        <v>0</v>
      </c>
      <c r="O16" s="48">
        <v>176</v>
      </c>
      <c r="P16" s="50">
        <v>96</v>
      </c>
      <c r="Q16" s="49">
        <f t="shared" si="4"/>
        <v>54.5</v>
      </c>
      <c r="R16" s="50">
        <v>67</v>
      </c>
      <c r="S16" s="48">
        <v>50</v>
      </c>
      <c r="T16" s="50">
        <v>65</v>
      </c>
      <c r="U16" s="49">
        <f t="shared" si="5"/>
        <v>130</v>
      </c>
      <c r="V16" s="48">
        <v>41</v>
      </c>
      <c r="W16" s="50">
        <v>30</v>
      </c>
      <c r="X16" s="49">
        <f t="shared" si="6"/>
        <v>73.2</v>
      </c>
      <c r="Y16" s="44"/>
      <c r="Z16" s="51"/>
    </row>
    <row r="17" spans="1:26" s="46" customFormat="1" ht="18" customHeight="1">
      <c r="A17" s="47" t="s">
        <v>43</v>
      </c>
      <c r="B17" s="48">
        <v>82</v>
      </c>
      <c r="C17" s="48">
        <v>139</v>
      </c>
      <c r="D17" s="48">
        <v>80</v>
      </c>
      <c r="E17" s="49">
        <f t="shared" si="0"/>
        <v>57.6</v>
      </c>
      <c r="F17" s="48">
        <v>31</v>
      </c>
      <c r="G17" s="48">
        <v>0</v>
      </c>
      <c r="H17" s="49">
        <f t="shared" si="1"/>
        <v>0</v>
      </c>
      <c r="I17" s="48">
        <v>26</v>
      </c>
      <c r="J17" s="48">
        <v>6</v>
      </c>
      <c r="K17" s="49">
        <f t="shared" si="2"/>
        <v>23.1</v>
      </c>
      <c r="L17" s="48">
        <v>4</v>
      </c>
      <c r="M17" s="48">
        <v>2</v>
      </c>
      <c r="N17" s="49">
        <f t="shared" si="3"/>
        <v>50</v>
      </c>
      <c r="O17" s="48">
        <v>110</v>
      </c>
      <c r="P17" s="50">
        <v>44</v>
      </c>
      <c r="Q17" s="49">
        <f t="shared" si="4"/>
        <v>40</v>
      </c>
      <c r="R17" s="50">
        <v>40</v>
      </c>
      <c r="S17" s="48">
        <v>44</v>
      </c>
      <c r="T17" s="50">
        <v>39</v>
      </c>
      <c r="U17" s="49">
        <f t="shared" si="5"/>
        <v>88.6</v>
      </c>
      <c r="V17" s="48">
        <v>38</v>
      </c>
      <c r="W17" s="50">
        <v>13</v>
      </c>
      <c r="X17" s="49">
        <f t="shared" si="6"/>
        <v>34.200000000000003</v>
      </c>
      <c r="Y17" s="44"/>
      <c r="Z17" s="51"/>
    </row>
    <row r="18" spans="1:26" s="46" customFormat="1" ht="18" customHeight="1">
      <c r="A18" s="47" t="s">
        <v>44</v>
      </c>
      <c r="B18" s="48">
        <v>126</v>
      </c>
      <c r="C18" s="48">
        <v>338</v>
      </c>
      <c r="D18" s="48">
        <v>124</v>
      </c>
      <c r="E18" s="49">
        <f t="shared" si="0"/>
        <v>36.700000000000003</v>
      </c>
      <c r="F18" s="48">
        <v>81</v>
      </c>
      <c r="G18" s="48">
        <v>1</v>
      </c>
      <c r="H18" s="49">
        <f t="shared" si="1"/>
        <v>1.2</v>
      </c>
      <c r="I18" s="48">
        <v>29</v>
      </c>
      <c r="J18" s="48">
        <v>7</v>
      </c>
      <c r="K18" s="49">
        <f t="shared" si="2"/>
        <v>24.1</v>
      </c>
      <c r="L18" s="48">
        <v>19</v>
      </c>
      <c r="M18" s="48">
        <v>0</v>
      </c>
      <c r="N18" s="49">
        <f t="shared" si="3"/>
        <v>0</v>
      </c>
      <c r="O18" s="48">
        <v>251</v>
      </c>
      <c r="P18" s="50">
        <v>56</v>
      </c>
      <c r="Q18" s="49">
        <f t="shared" si="4"/>
        <v>22.3</v>
      </c>
      <c r="R18" s="50">
        <v>67</v>
      </c>
      <c r="S18" s="48">
        <v>114</v>
      </c>
      <c r="T18" s="50">
        <v>67</v>
      </c>
      <c r="U18" s="49">
        <f t="shared" si="5"/>
        <v>58.8</v>
      </c>
      <c r="V18" s="48">
        <v>91</v>
      </c>
      <c r="W18" s="50">
        <v>18</v>
      </c>
      <c r="X18" s="49">
        <f t="shared" si="6"/>
        <v>19.8</v>
      </c>
      <c r="Y18" s="44"/>
      <c r="Z18" s="51"/>
    </row>
    <row r="19" spans="1:26" s="46" customFormat="1" ht="18" customHeight="1">
      <c r="A19" s="47" t="s">
        <v>45</v>
      </c>
      <c r="B19" s="48">
        <v>253</v>
      </c>
      <c r="C19" s="48">
        <v>350</v>
      </c>
      <c r="D19" s="48">
        <v>239</v>
      </c>
      <c r="E19" s="49">
        <f t="shared" si="0"/>
        <v>68.3</v>
      </c>
      <c r="F19" s="48">
        <v>49</v>
      </c>
      <c r="G19" s="48">
        <v>1</v>
      </c>
      <c r="H19" s="49">
        <f t="shared" si="1"/>
        <v>2</v>
      </c>
      <c r="I19" s="48">
        <v>8</v>
      </c>
      <c r="J19" s="48">
        <v>2</v>
      </c>
      <c r="K19" s="49">
        <f t="shared" si="2"/>
        <v>25</v>
      </c>
      <c r="L19" s="48">
        <v>4</v>
      </c>
      <c r="M19" s="48">
        <v>1</v>
      </c>
      <c r="N19" s="49">
        <f t="shared" si="3"/>
        <v>25</v>
      </c>
      <c r="O19" s="48">
        <v>293</v>
      </c>
      <c r="P19" s="50">
        <v>141</v>
      </c>
      <c r="Q19" s="49">
        <f t="shared" si="4"/>
        <v>48.1</v>
      </c>
      <c r="R19" s="50">
        <v>166</v>
      </c>
      <c r="S19" s="48">
        <v>129</v>
      </c>
      <c r="T19" s="50">
        <v>164</v>
      </c>
      <c r="U19" s="49">
        <f t="shared" si="5"/>
        <v>127.1</v>
      </c>
      <c r="V19" s="48">
        <v>88</v>
      </c>
      <c r="W19" s="50">
        <v>102</v>
      </c>
      <c r="X19" s="49">
        <f t="shared" si="6"/>
        <v>115.9</v>
      </c>
      <c r="Y19" s="44"/>
      <c r="Z19" s="51"/>
    </row>
    <row r="20" spans="1:26" s="46" customFormat="1" ht="18" customHeight="1">
      <c r="A20" s="47" t="s">
        <v>46</v>
      </c>
      <c r="B20" s="48">
        <v>116</v>
      </c>
      <c r="C20" s="48">
        <v>148</v>
      </c>
      <c r="D20" s="48">
        <v>109</v>
      </c>
      <c r="E20" s="49">
        <f t="shared" si="0"/>
        <v>73.599999999999994</v>
      </c>
      <c r="F20" s="48">
        <v>27</v>
      </c>
      <c r="G20" s="48">
        <v>0</v>
      </c>
      <c r="H20" s="49">
        <f t="shared" si="1"/>
        <v>0</v>
      </c>
      <c r="I20" s="48">
        <v>2</v>
      </c>
      <c r="J20" s="48">
        <v>0</v>
      </c>
      <c r="K20" s="49">
        <f t="shared" si="2"/>
        <v>0</v>
      </c>
      <c r="L20" s="48">
        <v>7</v>
      </c>
      <c r="M20" s="48">
        <v>1</v>
      </c>
      <c r="N20" s="49">
        <f t="shared" si="3"/>
        <v>14.3</v>
      </c>
      <c r="O20" s="48">
        <v>144</v>
      </c>
      <c r="P20" s="50">
        <v>72</v>
      </c>
      <c r="Q20" s="49">
        <f t="shared" si="4"/>
        <v>50</v>
      </c>
      <c r="R20" s="50">
        <v>74</v>
      </c>
      <c r="S20" s="48">
        <v>63</v>
      </c>
      <c r="T20" s="50">
        <v>74</v>
      </c>
      <c r="U20" s="49">
        <f t="shared" si="5"/>
        <v>117.5</v>
      </c>
      <c r="V20" s="48">
        <v>48</v>
      </c>
      <c r="W20" s="50">
        <v>34</v>
      </c>
      <c r="X20" s="49">
        <f t="shared" si="6"/>
        <v>70.8</v>
      </c>
      <c r="Y20" s="44"/>
      <c r="Z20" s="51"/>
    </row>
    <row r="21" spans="1:26" s="46" customFormat="1" ht="18" customHeight="1">
      <c r="A21" s="47" t="s">
        <v>47</v>
      </c>
      <c r="B21" s="48">
        <v>41</v>
      </c>
      <c r="C21" s="48">
        <v>76</v>
      </c>
      <c r="D21" s="48">
        <v>41</v>
      </c>
      <c r="E21" s="49">
        <f t="shared" si="0"/>
        <v>53.9</v>
      </c>
      <c r="F21" s="48">
        <v>17</v>
      </c>
      <c r="G21" s="48">
        <v>1</v>
      </c>
      <c r="H21" s="49">
        <f t="shared" si="1"/>
        <v>5.9</v>
      </c>
      <c r="I21" s="48">
        <v>0</v>
      </c>
      <c r="J21" s="48">
        <v>0</v>
      </c>
      <c r="K21" s="49" t="str">
        <f t="shared" si="2"/>
        <v/>
      </c>
      <c r="L21" s="48">
        <v>1</v>
      </c>
      <c r="M21" s="48">
        <v>0</v>
      </c>
      <c r="N21" s="49">
        <f t="shared" si="3"/>
        <v>0</v>
      </c>
      <c r="O21" s="48">
        <v>59</v>
      </c>
      <c r="P21" s="50">
        <v>26</v>
      </c>
      <c r="Q21" s="49">
        <f t="shared" si="4"/>
        <v>44.1</v>
      </c>
      <c r="R21" s="50">
        <v>15</v>
      </c>
      <c r="S21" s="48">
        <v>25</v>
      </c>
      <c r="T21" s="50">
        <v>15</v>
      </c>
      <c r="U21" s="49">
        <f t="shared" si="5"/>
        <v>60</v>
      </c>
      <c r="V21" s="48">
        <v>23</v>
      </c>
      <c r="W21" s="50">
        <v>10</v>
      </c>
      <c r="X21" s="49">
        <f t="shared" si="6"/>
        <v>43.5</v>
      </c>
      <c r="Y21" s="44"/>
      <c r="Z21" s="51"/>
    </row>
    <row r="22" spans="1:26" s="46" customFormat="1" ht="18" customHeight="1">
      <c r="A22" s="47" t="s">
        <v>48</v>
      </c>
      <c r="B22" s="48">
        <v>77</v>
      </c>
      <c r="C22" s="48">
        <v>306</v>
      </c>
      <c r="D22" s="48">
        <v>76</v>
      </c>
      <c r="E22" s="49">
        <f t="shared" si="0"/>
        <v>24.8</v>
      </c>
      <c r="F22" s="48">
        <v>158</v>
      </c>
      <c r="G22" s="48">
        <v>0</v>
      </c>
      <c r="H22" s="49">
        <f t="shared" si="1"/>
        <v>0</v>
      </c>
      <c r="I22" s="48">
        <v>51</v>
      </c>
      <c r="J22" s="48">
        <v>0</v>
      </c>
      <c r="K22" s="49">
        <f t="shared" si="2"/>
        <v>0</v>
      </c>
      <c r="L22" s="48">
        <v>14</v>
      </c>
      <c r="M22" s="48">
        <v>1</v>
      </c>
      <c r="N22" s="49">
        <f t="shared" si="3"/>
        <v>7.1</v>
      </c>
      <c r="O22" s="48">
        <v>263</v>
      </c>
      <c r="P22" s="50">
        <v>26</v>
      </c>
      <c r="Q22" s="49">
        <f t="shared" si="4"/>
        <v>9.9</v>
      </c>
      <c r="R22" s="50">
        <v>51</v>
      </c>
      <c r="S22" s="48">
        <v>43</v>
      </c>
      <c r="T22" s="50">
        <v>51</v>
      </c>
      <c r="U22" s="49">
        <f t="shared" si="5"/>
        <v>118.6</v>
      </c>
      <c r="V22" s="48">
        <v>37</v>
      </c>
      <c r="W22" s="50">
        <v>39</v>
      </c>
      <c r="X22" s="49">
        <f t="shared" si="6"/>
        <v>105.4</v>
      </c>
      <c r="Y22" s="44"/>
      <c r="Z22" s="51"/>
    </row>
    <row r="23" spans="1:26" s="46" customFormat="1" ht="18" customHeight="1">
      <c r="A23" s="47" t="s">
        <v>49</v>
      </c>
      <c r="B23" s="48">
        <v>158</v>
      </c>
      <c r="C23" s="48">
        <v>250</v>
      </c>
      <c r="D23" s="48">
        <v>157</v>
      </c>
      <c r="E23" s="49">
        <f t="shared" si="0"/>
        <v>62.8</v>
      </c>
      <c r="F23" s="48">
        <v>76</v>
      </c>
      <c r="G23" s="48">
        <v>3</v>
      </c>
      <c r="H23" s="49">
        <f t="shared" si="1"/>
        <v>3.9</v>
      </c>
      <c r="I23" s="48">
        <v>12</v>
      </c>
      <c r="J23" s="48">
        <v>4</v>
      </c>
      <c r="K23" s="49">
        <f t="shared" si="2"/>
        <v>33.299999999999997</v>
      </c>
      <c r="L23" s="48">
        <v>2</v>
      </c>
      <c r="M23" s="48">
        <v>0</v>
      </c>
      <c r="N23" s="49">
        <f t="shared" si="3"/>
        <v>0</v>
      </c>
      <c r="O23" s="48">
        <v>228</v>
      </c>
      <c r="P23" s="50">
        <v>117</v>
      </c>
      <c r="Q23" s="49">
        <f t="shared" si="4"/>
        <v>51.3</v>
      </c>
      <c r="R23" s="50">
        <v>78</v>
      </c>
      <c r="S23" s="48">
        <v>52</v>
      </c>
      <c r="T23" s="50">
        <v>78</v>
      </c>
      <c r="U23" s="49">
        <f t="shared" si="5"/>
        <v>150</v>
      </c>
      <c r="V23" s="48">
        <v>44</v>
      </c>
      <c r="W23" s="50">
        <v>38</v>
      </c>
      <c r="X23" s="49">
        <f t="shared" si="6"/>
        <v>86.4</v>
      </c>
      <c r="Y23" s="44"/>
      <c r="Z23" s="51"/>
    </row>
    <row r="24" spans="1:26" s="46" customFormat="1" ht="18" customHeight="1">
      <c r="A24" s="47" t="s">
        <v>50</v>
      </c>
      <c r="B24" s="48">
        <v>174</v>
      </c>
      <c r="C24" s="48">
        <v>295</v>
      </c>
      <c r="D24" s="48">
        <v>171</v>
      </c>
      <c r="E24" s="49">
        <f t="shared" si="0"/>
        <v>58</v>
      </c>
      <c r="F24" s="48">
        <v>36</v>
      </c>
      <c r="G24" s="48">
        <v>5</v>
      </c>
      <c r="H24" s="49">
        <f t="shared" si="1"/>
        <v>13.9</v>
      </c>
      <c r="I24" s="48">
        <v>5</v>
      </c>
      <c r="J24" s="48">
        <v>0</v>
      </c>
      <c r="K24" s="49">
        <f t="shared" si="2"/>
        <v>0</v>
      </c>
      <c r="L24" s="48">
        <v>8</v>
      </c>
      <c r="M24" s="48">
        <v>3</v>
      </c>
      <c r="N24" s="49">
        <f t="shared" si="3"/>
        <v>37.5</v>
      </c>
      <c r="O24" s="48">
        <v>243</v>
      </c>
      <c r="P24" s="50">
        <v>122</v>
      </c>
      <c r="Q24" s="49">
        <f t="shared" si="4"/>
        <v>50.2</v>
      </c>
      <c r="R24" s="50">
        <v>96</v>
      </c>
      <c r="S24" s="48">
        <v>108</v>
      </c>
      <c r="T24" s="50">
        <v>95</v>
      </c>
      <c r="U24" s="49">
        <f t="shared" si="5"/>
        <v>88</v>
      </c>
      <c r="V24" s="48">
        <v>89</v>
      </c>
      <c r="W24" s="50">
        <v>50</v>
      </c>
      <c r="X24" s="49">
        <f t="shared" si="6"/>
        <v>56.2</v>
      </c>
      <c r="Y24" s="44"/>
      <c r="Z24" s="51"/>
    </row>
    <row r="25" spans="1:26" s="46" customFormat="1" ht="18" customHeight="1">
      <c r="A25" s="47" t="s">
        <v>51</v>
      </c>
      <c r="B25" s="48">
        <v>129</v>
      </c>
      <c r="C25" s="48">
        <v>239</v>
      </c>
      <c r="D25" s="48">
        <v>129</v>
      </c>
      <c r="E25" s="49">
        <f t="shared" si="0"/>
        <v>54</v>
      </c>
      <c r="F25" s="48">
        <v>68</v>
      </c>
      <c r="G25" s="48">
        <v>10</v>
      </c>
      <c r="H25" s="49">
        <f t="shared" si="1"/>
        <v>14.7</v>
      </c>
      <c r="I25" s="48">
        <v>16</v>
      </c>
      <c r="J25" s="48">
        <v>13</v>
      </c>
      <c r="K25" s="49">
        <f t="shared" si="2"/>
        <v>81.3</v>
      </c>
      <c r="L25" s="48">
        <v>17</v>
      </c>
      <c r="M25" s="48">
        <v>4</v>
      </c>
      <c r="N25" s="49">
        <f t="shared" si="3"/>
        <v>23.5</v>
      </c>
      <c r="O25" s="48">
        <v>233</v>
      </c>
      <c r="P25" s="50">
        <v>121</v>
      </c>
      <c r="Q25" s="49">
        <f t="shared" si="4"/>
        <v>51.9</v>
      </c>
      <c r="R25" s="50">
        <v>82</v>
      </c>
      <c r="S25" s="48">
        <v>66</v>
      </c>
      <c r="T25" s="50">
        <v>82</v>
      </c>
      <c r="U25" s="49">
        <f t="shared" si="5"/>
        <v>124.2</v>
      </c>
      <c r="V25" s="48">
        <v>53</v>
      </c>
      <c r="W25" s="50">
        <v>41</v>
      </c>
      <c r="X25" s="49">
        <f t="shared" si="6"/>
        <v>77.400000000000006</v>
      </c>
      <c r="Y25" s="44"/>
      <c r="Z25" s="51"/>
    </row>
    <row r="26" spans="1:26" s="46" customFormat="1" ht="18" customHeight="1">
      <c r="A26" s="47" t="s">
        <v>52</v>
      </c>
      <c r="B26" s="48">
        <v>198</v>
      </c>
      <c r="C26" s="48">
        <v>355</v>
      </c>
      <c r="D26" s="48">
        <v>193</v>
      </c>
      <c r="E26" s="49">
        <f t="shared" si="0"/>
        <v>54.4</v>
      </c>
      <c r="F26" s="48">
        <v>27</v>
      </c>
      <c r="G26" s="48">
        <v>7</v>
      </c>
      <c r="H26" s="49">
        <f t="shared" si="1"/>
        <v>25.9</v>
      </c>
      <c r="I26" s="48">
        <v>8</v>
      </c>
      <c r="J26" s="48">
        <v>4</v>
      </c>
      <c r="K26" s="49">
        <f t="shared" si="2"/>
        <v>50</v>
      </c>
      <c r="L26" s="48">
        <v>2</v>
      </c>
      <c r="M26" s="48">
        <v>0</v>
      </c>
      <c r="N26" s="49">
        <f t="shared" si="3"/>
        <v>0</v>
      </c>
      <c r="O26" s="48">
        <v>309</v>
      </c>
      <c r="P26" s="50">
        <v>136</v>
      </c>
      <c r="Q26" s="49">
        <f t="shared" si="4"/>
        <v>44</v>
      </c>
      <c r="R26" s="50">
        <v>93</v>
      </c>
      <c r="S26" s="48">
        <v>119</v>
      </c>
      <c r="T26" s="50">
        <v>93</v>
      </c>
      <c r="U26" s="49">
        <f t="shared" si="5"/>
        <v>78.2</v>
      </c>
      <c r="V26" s="48">
        <v>103</v>
      </c>
      <c r="W26" s="50">
        <v>59</v>
      </c>
      <c r="X26" s="49">
        <f t="shared" si="6"/>
        <v>57.3</v>
      </c>
      <c r="Y26" s="44"/>
      <c r="Z26" s="51"/>
    </row>
    <row r="27" spans="1:26" s="46" customFormat="1" ht="18" customHeight="1">
      <c r="A27" s="47" t="s">
        <v>53</v>
      </c>
      <c r="B27" s="48">
        <v>603</v>
      </c>
      <c r="C27" s="48">
        <v>1305</v>
      </c>
      <c r="D27" s="48">
        <v>585</v>
      </c>
      <c r="E27" s="49">
        <f t="shared" si="0"/>
        <v>44.8</v>
      </c>
      <c r="F27" s="48">
        <v>203</v>
      </c>
      <c r="G27" s="48">
        <v>24</v>
      </c>
      <c r="H27" s="49">
        <f t="shared" si="1"/>
        <v>11.8</v>
      </c>
      <c r="I27" s="48">
        <v>16</v>
      </c>
      <c r="J27" s="48">
        <v>5</v>
      </c>
      <c r="K27" s="49">
        <f t="shared" si="2"/>
        <v>31.3</v>
      </c>
      <c r="L27" s="48">
        <v>6</v>
      </c>
      <c r="M27" s="48">
        <v>1</v>
      </c>
      <c r="N27" s="49">
        <f t="shared" si="3"/>
        <v>16.7</v>
      </c>
      <c r="O27" s="48">
        <v>941</v>
      </c>
      <c r="P27" s="50">
        <v>231</v>
      </c>
      <c r="Q27" s="49">
        <f t="shared" si="4"/>
        <v>24.5</v>
      </c>
      <c r="R27" s="50">
        <v>261</v>
      </c>
      <c r="S27" s="48">
        <v>414</v>
      </c>
      <c r="T27" s="50">
        <v>253</v>
      </c>
      <c r="U27" s="49">
        <f t="shared" si="5"/>
        <v>61.1</v>
      </c>
      <c r="V27" s="48">
        <v>348</v>
      </c>
      <c r="W27" s="50">
        <v>177</v>
      </c>
      <c r="X27" s="49">
        <f t="shared" si="6"/>
        <v>50.9</v>
      </c>
      <c r="Y27" s="44"/>
      <c r="Z27" s="51"/>
    </row>
    <row r="28" spans="1:26" ht="34.5" customHeight="1">
      <c r="A28" s="53"/>
      <c r="B28" s="261" t="s">
        <v>54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54"/>
      <c r="P28" s="54"/>
      <c r="Q28" s="54"/>
      <c r="R28" s="54"/>
      <c r="S28" s="54"/>
      <c r="T28" s="54"/>
      <c r="U28" s="54"/>
    </row>
    <row r="29" spans="1:26">
      <c r="A29" s="55"/>
      <c r="B29" s="55"/>
      <c r="C29" s="55"/>
      <c r="D29" s="55"/>
      <c r="E29" s="55"/>
      <c r="F29" s="55"/>
      <c r="G29" s="55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6">
      <c r="A30" s="55"/>
      <c r="B30" s="55"/>
      <c r="C30" s="55"/>
      <c r="D30" s="55"/>
      <c r="E30" s="55"/>
      <c r="F30" s="55"/>
      <c r="G30" s="55"/>
      <c r="H30" s="55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6">
      <c r="A31" s="55"/>
      <c r="B31" s="55"/>
      <c r="C31" s="55"/>
      <c r="D31" s="55"/>
      <c r="E31" s="55"/>
      <c r="F31" s="55"/>
      <c r="G31" s="55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6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9:21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9:21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9:21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9:21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9:21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9:21"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9:21"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9:21"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9:21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9:21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9:21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9:21"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9:21"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9:21"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9:21"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9:21"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9:21"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9:21"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9:21"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9:21"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9:21"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9:21"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9:21"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9:21"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9:21"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9:21"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9:21"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9:21"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9:21"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9:21"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  <row r="63" spans="9:21"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9:21"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9:21"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9:21"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9:21"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</row>
    <row r="68" spans="9:21"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</row>
    <row r="69" spans="9:21"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  <row r="70" spans="9:21"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71" spans="9:21"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</row>
    <row r="72" spans="9:21"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73" spans="9:21"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9:21"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</row>
    <row r="75" spans="9:21"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76" spans="9:21"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9:21"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9:21"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9:21"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9:21"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9:21"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9:21"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9:21"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</sheetData>
  <mergeCells count="36">
    <mergeCell ref="T1:U1"/>
    <mergeCell ref="T2:U2"/>
    <mergeCell ref="V2:W2"/>
    <mergeCell ref="A3:A5"/>
    <mergeCell ref="C3:E3"/>
    <mergeCell ref="F3:H3"/>
    <mergeCell ref="I3:K3"/>
    <mergeCell ref="L3:N3"/>
    <mergeCell ref="O3:Q3"/>
    <mergeCell ref="S3:U3"/>
    <mergeCell ref="V3:X3"/>
    <mergeCell ref="B4:B5"/>
    <mergeCell ref="C4:C5"/>
    <mergeCell ref="D4:D5"/>
    <mergeCell ref="E4:E5"/>
    <mergeCell ref="G4:G5"/>
    <mergeCell ref="H4:H5"/>
    <mergeCell ref="I4:I5"/>
    <mergeCell ref="J4:J5"/>
    <mergeCell ref="B1:N1"/>
    <mergeCell ref="U4:U5"/>
    <mergeCell ref="V4:V5"/>
    <mergeCell ref="W4:W5"/>
    <mergeCell ref="X4:X5"/>
    <mergeCell ref="B28:N28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5"/>
  </mergeCells>
  <pageMargins left="0.118055555555556" right="0.118055555555556" top="0.39374999999999999" bottom="0.15763888888888899" header="0.511811023622047" footer="0.511811023622047"/>
  <pageSetup paperSize="9" scale="85" orientation="landscape" horizontalDpi="300" verticalDpi="30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view="pageBreakPreview" zoomScale="90" zoomScaleNormal="70" zoomScalePageLayoutView="90" workbookViewId="0">
      <selection activeCell="B2" sqref="B2:C3"/>
    </sheetView>
  </sheetViews>
  <sheetFormatPr defaultColWidth="8" defaultRowHeight="15"/>
  <cols>
    <col min="1" max="1" width="60.85546875" style="1" customWidth="1"/>
    <col min="2" max="3" width="17.42578125" style="1" customWidth="1"/>
    <col min="4" max="4" width="10.85546875" style="1" customWidth="1"/>
    <col min="5" max="5" width="15" style="1" customWidth="1"/>
    <col min="6" max="1024" width="8" style="1"/>
  </cols>
  <sheetData>
    <row r="1" spans="1:11" ht="54.75" customHeight="1">
      <c r="A1" s="257" t="s">
        <v>55</v>
      </c>
      <c r="B1" s="257"/>
      <c r="C1" s="257"/>
      <c r="D1" s="257"/>
      <c r="E1" s="257"/>
    </row>
    <row r="2" spans="1:11" s="3" customFormat="1" ht="23.25" customHeight="1">
      <c r="A2" s="255" t="s">
        <v>1</v>
      </c>
      <c r="B2" s="258" t="s">
        <v>109</v>
      </c>
      <c r="C2" s="258" t="s">
        <v>110</v>
      </c>
      <c r="D2" s="256" t="s">
        <v>2</v>
      </c>
      <c r="E2" s="256"/>
    </row>
    <row r="3" spans="1:11" s="3" customFormat="1" ht="42" customHeight="1">
      <c r="A3" s="255"/>
      <c r="B3" s="258"/>
      <c r="C3" s="258"/>
      <c r="D3" s="4" t="s">
        <v>3</v>
      </c>
      <c r="E3" s="5" t="s">
        <v>4</v>
      </c>
    </row>
    <row r="4" spans="1:11" s="8" customFormat="1" ht="15.75" customHeight="1">
      <c r="A4" s="57" t="s">
        <v>5</v>
      </c>
      <c r="B4" s="58">
        <v>1</v>
      </c>
      <c r="C4" s="58">
        <v>2</v>
      </c>
      <c r="D4" s="58">
        <v>3</v>
      </c>
      <c r="E4" s="58">
        <v>4</v>
      </c>
    </row>
    <row r="5" spans="1:11" s="8" customFormat="1" ht="38.25" customHeight="1">
      <c r="A5" s="9" t="s">
        <v>56</v>
      </c>
      <c r="B5" s="10" t="s">
        <v>57</v>
      </c>
      <c r="C5" s="11">
        <f>'4'!B7</f>
        <v>500</v>
      </c>
      <c r="D5" s="12" t="s">
        <v>58</v>
      </c>
      <c r="E5" s="13" t="s">
        <v>58</v>
      </c>
      <c r="K5" s="14"/>
    </row>
    <row r="6" spans="1:11" s="3" customFormat="1" ht="38.25" customHeight="1">
      <c r="A6" s="9" t="s">
        <v>59</v>
      </c>
      <c r="B6" s="11">
        <f>'4'!C7</f>
        <v>910</v>
      </c>
      <c r="C6" s="11">
        <f>'4'!D7</f>
        <v>485</v>
      </c>
      <c r="D6" s="13">
        <f>ROUND(C6/B6*100,1)</f>
        <v>53.3</v>
      </c>
      <c r="E6" s="15">
        <f>C6-B6</f>
        <v>-425</v>
      </c>
      <c r="K6" s="14"/>
    </row>
    <row r="7" spans="1:11" s="3" customFormat="1" ht="39.75" customHeight="1">
      <c r="A7" s="16" t="s">
        <v>60</v>
      </c>
      <c r="B7" s="11">
        <f>'4'!F7</f>
        <v>165</v>
      </c>
      <c r="C7" s="11">
        <f>'4'!G7</f>
        <v>21</v>
      </c>
      <c r="D7" s="13">
        <f>ROUND(C7/B7*100,1)</f>
        <v>12.7</v>
      </c>
      <c r="E7" s="15">
        <f>C7-B7</f>
        <v>-144</v>
      </c>
      <c r="K7" s="14"/>
    </row>
    <row r="8" spans="1:11" s="3" customFormat="1" ht="35.25" customHeight="1">
      <c r="A8" s="17" t="s">
        <v>10</v>
      </c>
      <c r="B8" s="11">
        <f>'4'!I7</f>
        <v>26</v>
      </c>
      <c r="C8" s="11">
        <f>'4'!J7</f>
        <v>8</v>
      </c>
      <c r="D8" s="13">
        <f>ROUND(C8/B8*100,1)</f>
        <v>30.8</v>
      </c>
      <c r="E8" s="15">
        <f>C8-B8</f>
        <v>-18</v>
      </c>
      <c r="K8" s="14"/>
    </row>
    <row r="9" spans="1:11" s="3" customFormat="1" ht="45.75" customHeight="1">
      <c r="A9" s="17" t="s">
        <v>61</v>
      </c>
      <c r="B9" s="11">
        <f>'4'!L7</f>
        <v>25</v>
      </c>
      <c r="C9" s="11">
        <f>'4'!M7</f>
        <v>1</v>
      </c>
      <c r="D9" s="13">
        <f>ROUND(C9/B9*100,1)</f>
        <v>4</v>
      </c>
      <c r="E9" s="15">
        <f>C9-B9</f>
        <v>-24</v>
      </c>
      <c r="K9" s="14"/>
    </row>
    <row r="10" spans="1:11" s="3" customFormat="1" ht="55.5" customHeight="1">
      <c r="A10" s="17" t="s">
        <v>12</v>
      </c>
      <c r="B10" s="11">
        <f>'4'!O7</f>
        <v>771</v>
      </c>
      <c r="C10" s="11">
        <f>'4'!P7</f>
        <v>310</v>
      </c>
      <c r="D10" s="13">
        <f>ROUND(C10/B10*100,1)</f>
        <v>40.200000000000003</v>
      </c>
      <c r="E10" s="15">
        <f>C10-B10</f>
        <v>-461</v>
      </c>
      <c r="K10" s="14"/>
    </row>
    <row r="11" spans="1:11" s="3" customFormat="1" ht="12.75" customHeight="1">
      <c r="A11" s="254" t="s">
        <v>13</v>
      </c>
      <c r="B11" s="254"/>
      <c r="C11" s="254"/>
      <c r="D11" s="254"/>
      <c r="E11" s="254"/>
      <c r="K11" s="14"/>
    </row>
    <row r="12" spans="1:11" s="3" customFormat="1" ht="15" customHeight="1">
      <c r="A12" s="254"/>
      <c r="B12" s="254"/>
      <c r="C12" s="254"/>
      <c r="D12" s="254"/>
      <c r="E12" s="254"/>
      <c r="K12" s="14"/>
    </row>
    <row r="13" spans="1:11" s="3" customFormat="1" ht="20.25" customHeight="1">
      <c r="A13" s="255" t="s">
        <v>1</v>
      </c>
      <c r="B13" s="255" t="s">
        <v>111</v>
      </c>
      <c r="C13" s="255" t="s">
        <v>112</v>
      </c>
      <c r="D13" s="256" t="s">
        <v>2</v>
      </c>
      <c r="E13" s="256"/>
      <c r="K13" s="14"/>
    </row>
    <row r="14" spans="1:11" ht="35.25" customHeight="1">
      <c r="A14" s="255"/>
      <c r="B14" s="255"/>
      <c r="C14" s="255"/>
      <c r="D14" s="4" t="s">
        <v>3</v>
      </c>
      <c r="E14" s="5" t="s">
        <v>14</v>
      </c>
      <c r="K14" s="14"/>
    </row>
    <row r="15" spans="1:11" ht="24" customHeight="1">
      <c r="A15" s="9" t="s">
        <v>62</v>
      </c>
      <c r="B15" s="18" t="s">
        <v>57</v>
      </c>
      <c r="C15" s="19">
        <f>'4'!R7</f>
        <v>213</v>
      </c>
      <c r="D15" s="20" t="s">
        <v>58</v>
      </c>
      <c r="E15" s="21" t="s">
        <v>58</v>
      </c>
      <c r="K15" s="14"/>
    </row>
    <row r="16" spans="1:11" ht="25.5" customHeight="1">
      <c r="A16" s="22" t="s">
        <v>59</v>
      </c>
      <c r="B16" s="23">
        <f>'4'!S7</f>
        <v>332</v>
      </c>
      <c r="C16" s="23">
        <f>'4'!T7</f>
        <v>208</v>
      </c>
      <c r="D16" s="20">
        <f>ROUND(C16/B16*100,1)</f>
        <v>62.7</v>
      </c>
      <c r="E16" s="24">
        <f>C16-B16</f>
        <v>-124</v>
      </c>
      <c r="K16" s="14"/>
    </row>
    <row r="17" spans="1:11" ht="28.5" customHeight="1">
      <c r="A17" s="22" t="s">
        <v>17</v>
      </c>
      <c r="B17" s="23">
        <f>'4'!V7</f>
        <v>276</v>
      </c>
      <c r="C17" s="23">
        <f>'4'!W7</f>
        <v>82</v>
      </c>
      <c r="D17" s="20">
        <f>ROUND(C17/B17*100,1)</f>
        <v>29.7</v>
      </c>
      <c r="E17" s="24">
        <f>C17-B17</f>
        <v>-194</v>
      </c>
      <c r="K17" s="14"/>
    </row>
    <row r="18" spans="1:11" ht="58.5" customHeight="1">
      <c r="A18" s="253" t="s">
        <v>19</v>
      </c>
      <c r="B18" s="253"/>
      <c r="C18" s="253"/>
      <c r="D18" s="253"/>
      <c r="E18" s="253"/>
    </row>
  </sheetData>
  <mergeCells count="11">
    <mergeCell ref="A1:E1"/>
    <mergeCell ref="A2:A3"/>
    <mergeCell ref="B2:B3"/>
    <mergeCell ref="C2:C3"/>
    <mergeCell ref="D2:E2"/>
    <mergeCell ref="A18:E18"/>
    <mergeCell ref="A11:E12"/>
    <mergeCell ref="A13:A14"/>
    <mergeCell ref="B13:B14"/>
    <mergeCell ref="C13:C14"/>
    <mergeCell ref="D13:E13"/>
  </mergeCells>
  <printOptions horizontalCentered="1"/>
  <pageMargins left="0.31527777777777799" right="0.31527777777777799" top="0.55138888888888904" bottom="0.55138888888888904" header="0.511811023622047" footer="0.511811023622047"/>
  <pageSetup paperSize="9" scale="8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8"/>
  <sheetViews>
    <sheetView view="pageBreakPreview" topLeftCell="I1" zoomScale="90" zoomScaleNormal="90" zoomScalePageLayoutView="90" workbookViewId="0">
      <selection activeCell="V8" sqref="V8:W27"/>
    </sheetView>
  </sheetViews>
  <sheetFormatPr defaultColWidth="9.140625" defaultRowHeight="15"/>
  <cols>
    <col min="1" max="1" width="18.28515625" style="25" customWidth="1"/>
    <col min="2" max="2" width="13" style="25" customWidth="1"/>
    <col min="3" max="13" width="10.28515625" style="25" customWidth="1"/>
    <col min="14" max="14" width="10" style="25" customWidth="1"/>
    <col min="15" max="16" width="11.5703125" style="25" customWidth="1"/>
    <col min="17" max="18" width="12.28515625" style="25" customWidth="1"/>
    <col min="19" max="19" width="9.42578125" style="25" customWidth="1"/>
    <col min="20" max="20" width="15.7109375" style="25" customWidth="1"/>
    <col min="21" max="21" width="9" style="25" customWidth="1"/>
    <col min="22" max="22" width="8.85546875" style="25" customWidth="1"/>
    <col min="23" max="23" width="8.5703125" style="25" customWidth="1"/>
    <col min="24" max="1024" width="9.140625" style="25"/>
  </cols>
  <sheetData>
    <row r="1" spans="1:24" s="26" customFormat="1" ht="45.75" customHeight="1">
      <c r="A1" s="27"/>
      <c r="B1" s="270" t="s">
        <v>114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"/>
      <c r="O1" s="27"/>
      <c r="P1" s="27"/>
      <c r="Q1" s="27"/>
      <c r="R1" s="27"/>
      <c r="S1" s="27"/>
      <c r="T1" s="27"/>
      <c r="U1" s="27"/>
      <c r="V1" s="27"/>
      <c r="W1" s="27"/>
      <c r="X1" s="29" t="s">
        <v>20</v>
      </c>
    </row>
    <row r="2" spans="1:24" s="33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59"/>
      <c r="N2" s="59" t="s">
        <v>21</v>
      </c>
      <c r="O2" s="30"/>
      <c r="P2" s="30"/>
      <c r="Q2" s="32"/>
      <c r="R2" s="32"/>
      <c r="S2" s="32"/>
      <c r="T2" s="32"/>
      <c r="V2" s="32"/>
      <c r="W2" s="59"/>
      <c r="X2" s="60" t="s">
        <v>21</v>
      </c>
    </row>
    <row r="3" spans="1:24" ht="57" customHeight="1">
      <c r="A3" s="266"/>
      <c r="B3" s="61" t="s">
        <v>22</v>
      </c>
      <c r="C3" s="269" t="s">
        <v>23</v>
      </c>
      <c r="D3" s="269"/>
      <c r="E3" s="269"/>
      <c r="F3" s="269" t="s">
        <v>63</v>
      </c>
      <c r="G3" s="269"/>
      <c r="H3" s="269"/>
      <c r="I3" s="269" t="s">
        <v>25</v>
      </c>
      <c r="J3" s="269"/>
      <c r="K3" s="269"/>
      <c r="L3" s="269" t="s">
        <v>26</v>
      </c>
      <c r="M3" s="269"/>
      <c r="N3" s="269"/>
      <c r="O3" s="269" t="s">
        <v>27</v>
      </c>
      <c r="P3" s="269"/>
      <c r="Q3" s="269"/>
      <c r="R3" s="62" t="s">
        <v>28</v>
      </c>
      <c r="S3" s="269" t="s">
        <v>29</v>
      </c>
      <c r="T3" s="269"/>
      <c r="U3" s="269"/>
      <c r="V3" s="269" t="s">
        <v>64</v>
      </c>
      <c r="W3" s="269"/>
      <c r="X3" s="269"/>
    </row>
    <row r="4" spans="1:24" ht="14.25" customHeight="1">
      <c r="A4" s="266"/>
      <c r="B4" s="260" t="s">
        <v>31</v>
      </c>
      <c r="C4" s="260" t="s">
        <v>32</v>
      </c>
      <c r="D4" s="260" t="s">
        <v>31</v>
      </c>
      <c r="E4" s="259" t="s">
        <v>3</v>
      </c>
      <c r="F4" s="260" t="s">
        <v>32</v>
      </c>
      <c r="G4" s="260" t="s">
        <v>31</v>
      </c>
      <c r="H4" s="259" t="s">
        <v>3</v>
      </c>
      <c r="I4" s="260" t="s">
        <v>32</v>
      </c>
      <c r="J4" s="260" t="s">
        <v>31</v>
      </c>
      <c r="K4" s="259" t="s">
        <v>3</v>
      </c>
      <c r="L4" s="260" t="s">
        <v>32</v>
      </c>
      <c r="M4" s="260" t="s">
        <v>31</v>
      </c>
      <c r="N4" s="259" t="s">
        <v>3</v>
      </c>
      <c r="O4" s="260" t="s">
        <v>32</v>
      </c>
      <c r="P4" s="260" t="s">
        <v>31</v>
      </c>
      <c r="Q4" s="259" t="s">
        <v>3</v>
      </c>
      <c r="R4" s="260" t="s">
        <v>31</v>
      </c>
      <c r="S4" s="260" t="s">
        <v>32</v>
      </c>
      <c r="T4" s="260" t="s">
        <v>31</v>
      </c>
      <c r="U4" s="259" t="s">
        <v>3</v>
      </c>
      <c r="V4" s="260" t="s">
        <v>32</v>
      </c>
      <c r="W4" s="260" t="s">
        <v>31</v>
      </c>
      <c r="X4" s="259" t="s">
        <v>3</v>
      </c>
    </row>
    <row r="5" spans="1:24" ht="14.25" customHeight="1">
      <c r="A5" s="266"/>
      <c r="B5" s="260"/>
      <c r="C5" s="260"/>
      <c r="D5" s="260"/>
      <c r="E5" s="259"/>
      <c r="F5" s="260"/>
      <c r="G5" s="260"/>
      <c r="H5" s="259"/>
      <c r="I5" s="260"/>
      <c r="J5" s="260"/>
      <c r="K5" s="259"/>
      <c r="L5" s="260"/>
      <c r="M5" s="260"/>
      <c r="N5" s="259"/>
      <c r="O5" s="260"/>
      <c r="P5" s="260"/>
      <c r="Q5" s="259"/>
      <c r="R5" s="260"/>
      <c r="S5" s="260"/>
      <c r="T5" s="260"/>
      <c r="U5" s="259"/>
      <c r="V5" s="260"/>
      <c r="W5" s="260"/>
      <c r="X5" s="259"/>
    </row>
    <row r="6" spans="1:24">
      <c r="A6" s="63" t="s">
        <v>5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39">
        <v>17</v>
      </c>
      <c r="S6" s="39">
        <v>18</v>
      </c>
      <c r="T6" s="39">
        <v>19</v>
      </c>
      <c r="U6" s="39">
        <v>20</v>
      </c>
      <c r="V6" s="39">
        <v>21</v>
      </c>
      <c r="W6" s="39">
        <v>22</v>
      </c>
      <c r="X6" s="39">
        <v>23</v>
      </c>
    </row>
    <row r="7" spans="1:24">
      <c r="A7" s="41" t="s">
        <v>33</v>
      </c>
      <c r="B7" s="42">
        <f>SUM(B8:B27)</f>
        <v>500</v>
      </c>
      <c r="C7" s="42">
        <f>SUM(C8:C27)</f>
        <v>910</v>
      </c>
      <c r="D7" s="42">
        <f>SUM(D8:D27)</f>
        <v>485</v>
      </c>
      <c r="E7" s="43">
        <f t="shared" ref="E7:E27" si="0">IF(C7=0,"",ROUND(D7/C7*100,1))</f>
        <v>53.3</v>
      </c>
      <c r="F7" s="42">
        <f>SUM(F8:F27)</f>
        <v>165</v>
      </c>
      <c r="G7" s="42">
        <f>SUM(G8:G27)</f>
        <v>21</v>
      </c>
      <c r="H7" s="43">
        <f t="shared" ref="H7:H27" si="1">IF(F7=0,"",ROUND(G7/F7*100,1))</f>
        <v>12.7</v>
      </c>
      <c r="I7" s="42">
        <f>SUM(I8:I27)</f>
        <v>26</v>
      </c>
      <c r="J7" s="42">
        <f>SUM(J8:J27)</f>
        <v>8</v>
      </c>
      <c r="K7" s="43">
        <f t="shared" ref="K7:K27" si="2">IF(I7=0,"",ROUND(J7/I7*100,1))</f>
        <v>30.8</v>
      </c>
      <c r="L7" s="42">
        <f>SUM(L8:L27)</f>
        <v>25</v>
      </c>
      <c r="M7" s="42">
        <f>SUM(M8:M27)</f>
        <v>1</v>
      </c>
      <c r="N7" s="43">
        <f t="shared" ref="N7:N27" si="3">IF(L7=0,"",ROUND(M7/L7*100,1))</f>
        <v>4</v>
      </c>
      <c r="O7" s="42">
        <f>SUM(O8:O27)</f>
        <v>771</v>
      </c>
      <c r="P7" s="42">
        <f>SUM(P8:P27)</f>
        <v>310</v>
      </c>
      <c r="Q7" s="43">
        <f t="shared" ref="Q7:Q27" si="4">IF(O7=0,"",ROUND(P7/O7*100,1))</f>
        <v>40.200000000000003</v>
      </c>
      <c r="R7" s="42">
        <f>SUM(R8:R27)</f>
        <v>213</v>
      </c>
      <c r="S7" s="42">
        <f>SUM(S8:S27)</f>
        <v>332</v>
      </c>
      <c r="T7" s="42">
        <f>SUM(T8:T27)</f>
        <v>208</v>
      </c>
      <c r="U7" s="43">
        <f t="shared" ref="U7:U27" si="5">IF(S7=0,"",ROUND(T7/S7*100,1))</f>
        <v>62.7</v>
      </c>
      <c r="V7" s="42">
        <f>SUM(V8:V27)</f>
        <v>276</v>
      </c>
      <c r="W7" s="42">
        <f>SUM(W8:W27)</f>
        <v>82</v>
      </c>
      <c r="X7" s="43">
        <f t="shared" ref="X7:X27" si="6">IF(V7=0,"",ROUND(W7/V7*100,1))</f>
        <v>29.7</v>
      </c>
    </row>
    <row r="8" spans="1:24">
      <c r="A8" s="64" t="s">
        <v>34</v>
      </c>
      <c r="B8" s="48">
        <v>16</v>
      </c>
      <c r="C8" s="48">
        <v>32</v>
      </c>
      <c r="D8" s="65">
        <v>15</v>
      </c>
      <c r="E8" s="49">
        <f t="shared" si="0"/>
        <v>46.9</v>
      </c>
      <c r="F8" s="48">
        <v>4</v>
      </c>
      <c r="G8" s="48">
        <v>0</v>
      </c>
      <c r="H8" s="49">
        <f t="shared" si="1"/>
        <v>0</v>
      </c>
      <c r="I8" s="48">
        <v>0</v>
      </c>
      <c r="J8" s="48">
        <v>0</v>
      </c>
      <c r="K8" s="49" t="str">
        <f t="shared" si="2"/>
        <v/>
      </c>
      <c r="L8" s="48">
        <v>1</v>
      </c>
      <c r="M8" s="48">
        <v>0</v>
      </c>
      <c r="N8" s="49">
        <f t="shared" si="3"/>
        <v>0</v>
      </c>
      <c r="O8" s="48">
        <v>32</v>
      </c>
      <c r="P8" s="48">
        <v>13</v>
      </c>
      <c r="Q8" s="49">
        <f t="shared" si="4"/>
        <v>40.6</v>
      </c>
      <c r="R8" s="48">
        <v>7</v>
      </c>
      <c r="S8" s="48">
        <v>11</v>
      </c>
      <c r="T8" s="48">
        <v>7</v>
      </c>
      <c r="U8" s="49">
        <f t="shared" si="5"/>
        <v>63.6</v>
      </c>
      <c r="V8" s="48">
        <v>8</v>
      </c>
      <c r="W8" s="48">
        <v>2</v>
      </c>
      <c r="X8" s="49">
        <f t="shared" si="6"/>
        <v>25</v>
      </c>
    </row>
    <row r="9" spans="1:24">
      <c r="A9" s="64" t="s">
        <v>35</v>
      </c>
      <c r="B9" s="48">
        <v>24</v>
      </c>
      <c r="C9" s="48">
        <v>44</v>
      </c>
      <c r="D9" s="65">
        <v>24</v>
      </c>
      <c r="E9" s="49">
        <f t="shared" si="0"/>
        <v>54.5</v>
      </c>
      <c r="F9" s="48">
        <v>3</v>
      </c>
      <c r="G9" s="48">
        <v>2</v>
      </c>
      <c r="H9" s="49">
        <f t="shared" si="1"/>
        <v>66.7</v>
      </c>
      <c r="I9" s="48">
        <v>3</v>
      </c>
      <c r="J9" s="48">
        <v>1</v>
      </c>
      <c r="K9" s="49">
        <f t="shared" si="2"/>
        <v>33.299999999999997</v>
      </c>
      <c r="L9" s="48">
        <v>0</v>
      </c>
      <c r="M9" s="48">
        <v>0</v>
      </c>
      <c r="N9" s="49" t="str">
        <f t="shared" si="3"/>
        <v/>
      </c>
      <c r="O9" s="48">
        <v>40</v>
      </c>
      <c r="P9" s="48">
        <v>22</v>
      </c>
      <c r="Q9" s="49">
        <f t="shared" si="4"/>
        <v>55</v>
      </c>
      <c r="R9" s="48">
        <v>12</v>
      </c>
      <c r="S9" s="48">
        <v>25</v>
      </c>
      <c r="T9" s="48">
        <v>12</v>
      </c>
      <c r="U9" s="49">
        <f t="shared" si="5"/>
        <v>48</v>
      </c>
      <c r="V9" s="48">
        <v>17</v>
      </c>
      <c r="W9" s="48">
        <v>3</v>
      </c>
      <c r="X9" s="49">
        <f t="shared" si="6"/>
        <v>17.600000000000001</v>
      </c>
    </row>
    <row r="10" spans="1:24">
      <c r="A10" s="64" t="s">
        <v>36</v>
      </c>
      <c r="B10" s="48">
        <v>6</v>
      </c>
      <c r="C10" s="48">
        <v>15</v>
      </c>
      <c r="D10" s="65">
        <v>6</v>
      </c>
      <c r="E10" s="49">
        <f t="shared" si="0"/>
        <v>40</v>
      </c>
      <c r="F10" s="48">
        <v>3</v>
      </c>
      <c r="G10" s="48">
        <v>0</v>
      </c>
      <c r="H10" s="49">
        <f t="shared" si="1"/>
        <v>0</v>
      </c>
      <c r="I10" s="48">
        <v>2</v>
      </c>
      <c r="J10" s="48">
        <v>1</v>
      </c>
      <c r="K10" s="49">
        <f t="shared" si="2"/>
        <v>50</v>
      </c>
      <c r="L10" s="48">
        <v>0</v>
      </c>
      <c r="M10" s="48">
        <v>0</v>
      </c>
      <c r="N10" s="49" t="str">
        <f t="shared" si="3"/>
        <v/>
      </c>
      <c r="O10" s="48">
        <v>15</v>
      </c>
      <c r="P10" s="48">
        <v>5</v>
      </c>
      <c r="Q10" s="49">
        <f t="shared" si="4"/>
        <v>33.299999999999997</v>
      </c>
      <c r="R10" s="48">
        <v>2</v>
      </c>
      <c r="S10" s="48">
        <v>9</v>
      </c>
      <c r="T10" s="48">
        <v>2</v>
      </c>
      <c r="U10" s="49">
        <f t="shared" si="5"/>
        <v>22.2</v>
      </c>
      <c r="V10" s="48">
        <v>8</v>
      </c>
      <c r="W10" s="48">
        <v>0</v>
      </c>
      <c r="X10" s="49">
        <f t="shared" si="6"/>
        <v>0</v>
      </c>
    </row>
    <row r="11" spans="1:24">
      <c r="A11" s="64" t="s">
        <v>37</v>
      </c>
      <c r="B11" s="48">
        <v>15</v>
      </c>
      <c r="C11" s="48">
        <v>14</v>
      </c>
      <c r="D11" s="65">
        <v>15</v>
      </c>
      <c r="E11" s="49">
        <f t="shared" si="0"/>
        <v>107.1</v>
      </c>
      <c r="F11" s="48">
        <v>3</v>
      </c>
      <c r="G11" s="48">
        <v>0</v>
      </c>
      <c r="H11" s="49">
        <f t="shared" si="1"/>
        <v>0</v>
      </c>
      <c r="I11" s="48">
        <v>1</v>
      </c>
      <c r="J11" s="48">
        <v>0</v>
      </c>
      <c r="K11" s="49">
        <f t="shared" si="2"/>
        <v>0</v>
      </c>
      <c r="L11" s="48">
        <v>0</v>
      </c>
      <c r="M11" s="48">
        <v>0</v>
      </c>
      <c r="N11" s="49" t="str">
        <f t="shared" si="3"/>
        <v/>
      </c>
      <c r="O11" s="48">
        <v>13</v>
      </c>
      <c r="P11" s="48">
        <v>9</v>
      </c>
      <c r="Q11" s="49">
        <f t="shared" si="4"/>
        <v>69.2</v>
      </c>
      <c r="R11" s="48">
        <v>10</v>
      </c>
      <c r="S11" s="48">
        <v>4</v>
      </c>
      <c r="T11" s="48">
        <v>10</v>
      </c>
      <c r="U11" s="49">
        <f t="shared" si="5"/>
        <v>250</v>
      </c>
      <c r="V11" s="48">
        <v>4</v>
      </c>
      <c r="W11" s="48">
        <v>6</v>
      </c>
      <c r="X11" s="49">
        <f t="shared" si="6"/>
        <v>150</v>
      </c>
    </row>
    <row r="12" spans="1:24">
      <c r="A12" s="64" t="s">
        <v>38</v>
      </c>
      <c r="B12" s="48">
        <v>11</v>
      </c>
      <c r="C12" s="48">
        <v>10</v>
      </c>
      <c r="D12" s="65">
        <v>11</v>
      </c>
      <c r="E12" s="49">
        <f t="shared" si="0"/>
        <v>110</v>
      </c>
      <c r="F12" s="48">
        <v>3</v>
      </c>
      <c r="G12" s="48">
        <v>0</v>
      </c>
      <c r="H12" s="49">
        <f t="shared" si="1"/>
        <v>0</v>
      </c>
      <c r="I12" s="48">
        <v>2</v>
      </c>
      <c r="J12" s="48">
        <v>1</v>
      </c>
      <c r="K12" s="49">
        <f t="shared" si="2"/>
        <v>50</v>
      </c>
      <c r="L12" s="48">
        <v>1</v>
      </c>
      <c r="M12" s="48">
        <v>0</v>
      </c>
      <c r="N12" s="49">
        <f t="shared" si="3"/>
        <v>0</v>
      </c>
      <c r="O12" s="48">
        <v>10</v>
      </c>
      <c r="P12" s="48">
        <v>9</v>
      </c>
      <c r="Q12" s="49">
        <f t="shared" si="4"/>
        <v>90</v>
      </c>
      <c r="R12" s="48">
        <v>5</v>
      </c>
      <c r="S12" s="48">
        <v>3</v>
      </c>
      <c r="T12" s="48">
        <v>5</v>
      </c>
      <c r="U12" s="49">
        <f t="shared" si="5"/>
        <v>166.7</v>
      </c>
      <c r="V12" s="48">
        <v>3</v>
      </c>
      <c r="W12" s="48">
        <v>3</v>
      </c>
      <c r="X12" s="49">
        <f t="shared" si="6"/>
        <v>100</v>
      </c>
    </row>
    <row r="13" spans="1:24">
      <c r="A13" s="64" t="s">
        <v>39</v>
      </c>
      <c r="B13" s="48">
        <v>13</v>
      </c>
      <c r="C13" s="48">
        <v>20</v>
      </c>
      <c r="D13" s="65">
        <v>12</v>
      </c>
      <c r="E13" s="49">
        <f t="shared" si="0"/>
        <v>60</v>
      </c>
      <c r="F13" s="48">
        <v>6</v>
      </c>
      <c r="G13" s="48">
        <v>0</v>
      </c>
      <c r="H13" s="49">
        <f t="shared" si="1"/>
        <v>0</v>
      </c>
      <c r="I13" s="48">
        <v>1</v>
      </c>
      <c r="J13" s="48">
        <v>0</v>
      </c>
      <c r="K13" s="49">
        <f t="shared" si="2"/>
        <v>0</v>
      </c>
      <c r="L13" s="48">
        <v>5</v>
      </c>
      <c r="M13" s="48">
        <v>0</v>
      </c>
      <c r="N13" s="49">
        <f t="shared" si="3"/>
        <v>0</v>
      </c>
      <c r="O13" s="48">
        <v>17</v>
      </c>
      <c r="P13" s="48">
        <v>9</v>
      </c>
      <c r="Q13" s="49">
        <f t="shared" si="4"/>
        <v>52.9</v>
      </c>
      <c r="R13" s="48">
        <v>4</v>
      </c>
      <c r="S13" s="48">
        <v>6</v>
      </c>
      <c r="T13" s="48">
        <v>3</v>
      </c>
      <c r="U13" s="49">
        <f t="shared" si="5"/>
        <v>50</v>
      </c>
      <c r="V13" s="48">
        <v>5</v>
      </c>
      <c r="W13" s="48">
        <v>1</v>
      </c>
      <c r="X13" s="49">
        <f t="shared" si="6"/>
        <v>20</v>
      </c>
    </row>
    <row r="14" spans="1:24">
      <c r="A14" s="64" t="s">
        <v>40</v>
      </c>
      <c r="B14" s="48">
        <v>26</v>
      </c>
      <c r="C14" s="48">
        <v>40</v>
      </c>
      <c r="D14" s="65">
        <v>26</v>
      </c>
      <c r="E14" s="49">
        <f t="shared" si="0"/>
        <v>65</v>
      </c>
      <c r="F14" s="48">
        <v>11</v>
      </c>
      <c r="G14" s="48">
        <v>0</v>
      </c>
      <c r="H14" s="49">
        <f t="shared" si="1"/>
        <v>0</v>
      </c>
      <c r="I14" s="48">
        <v>3</v>
      </c>
      <c r="J14" s="48">
        <v>2</v>
      </c>
      <c r="K14" s="49">
        <f t="shared" si="2"/>
        <v>66.7</v>
      </c>
      <c r="L14" s="48">
        <v>1</v>
      </c>
      <c r="M14" s="48">
        <v>0</v>
      </c>
      <c r="N14" s="49">
        <f t="shared" si="3"/>
        <v>0</v>
      </c>
      <c r="O14" s="48">
        <v>36</v>
      </c>
      <c r="P14" s="48">
        <v>8</v>
      </c>
      <c r="Q14" s="49">
        <f t="shared" si="4"/>
        <v>22.2</v>
      </c>
      <c r="R14" s="48">
        <v>17</v>
      </c>
      <c r="S14" s="48">
        <v>13</v>
      </c>
      <c r="T14" s="48">
        <v>17</v>
      </c>
      <c r="U14" s="49">
        <f t="shared" si="5"/>
        <v>130.80000000000001</v>
      </c>
      <c r="V14" s="48">
        <v>12</v>
      </c>
      <c r="W14" s="48">
        <v>6</v>
      </c>
      <c r="X14" s="49">
        <f t="shared" si="6"/>
        <v>50</v>
      </c>
    </row>
    <row r="15" spans="1:24">
      <c r="A15" s="64" t="s">
        <v>41</v>
      </c>
      <c r="B15" s="48">
        <v>23</v>
      </c>
      <c r="C15" s="48">
        <v>41</v>
      </c>
      <c r="D15" s="65">
        <v>23</v>
      </c>
      <c r="E15" s="49">
        <f t="shared" si="0"/>
        <v>56.1</v>
      </c>
      <c r="F15" s="48">
        <v>4</v>
      </c>
      <c r="G15" s="48">
        <v>0</v>
      </c>
      <c r="H15" s="49">
        <f t="shared" si="1"/>
        <v>0</v>
      </c>
      <c r="I15" s="48">
        <v>1</v>
      </c>
      <c r="J15" s="48">
        <v>0</v>
      </c>
      <c r="K15" s="49">
        <f t="shared" si="2"/>
        <v>0</v>
      </c>
      <c r="L15" s="48">
        <v>0</v>
      </c>
      <c r="M15" s="48">
        <v>0</v>
      </c>
      <c r="N15" s="49" t="str">
        <f t="shared" si="3"/>
        <v/>
      </c>
      <c r="O15" s="48">
        <v>40</v>
      </c>
      <c r="P15" s="48">
        <v>13</v>
      </c>
      <c r="Q15" s="49">
        <f t="shared" si="4"/>
        <v>32.5</v>
      </c>
      <c r="R15" s="48">
        <v>10</v>
      </c>
      <c r="S15" s="48">
        <v>14</v>
      </c>
      <c r="T15" s="48">
        <v>10</v>
      </c>
      <c r="U15" s="49">
        <f t="shared" si="5"/>
        <v>71.400000000000006</v>
      </c>
      <c r="V15" s="48">
        <v>14</v>
      </c>
      <c r="W15" s="48">
        <v>5</v>
      </c>
      <c r="X15" s="49">
        <f t="shared" si="6"/>
        <v>35.700000000000003</v>
      </c>
    </row>
    <row r="16" spans="1:24">
      <c r="A16" s="64" t="s">
        <v>42</v>
      </c>
      <c r="B16" s="48">
        <v>16</v>
      </c>
      <c r="C16" s="48">
        <v>11</v>
      </c>
      <c r="D16" s="65">
        <v>14</v>
      </c>
      <c r="E16" s="49">
        <f t="shared" si="0"/>
        <v>127.3</v>
      </c>
      <c r="F16" s="48">
        <v>3</v>
      </c>
      <c r="G16" s="48">
        <v>1</v>
      </c>
      <c r="H16" s="49">
        <f t="shared" si="1"/>
        <v>33.299999999999997</v>
      </c>
      <c r="I16" s="48">
        <v>1</v>
      </c>
      <c r="J16" s="48">
        <v>0</v>
      </c>
      <c r="K16" s="49">
        <f t="shared" si="2"/>
        <v>0</v>
      </c>
      <c r="L16" s="48">
        <v>0</v>
      </c>
      <c r="M16" s="48">
        <v>0</v>
      </c>
      <c r="N16" s="49" t="str">
        <f t="shared" si="3"/>
        <v/>
      </c>
      <c r="O16" s="48">
        <v>10</v>
      </c>
      <c r="P16" s="48">
        <v>12</v>
      </c>
      <c r="Q16" s="49">
        <f t="shared" si="4"/>
        <v>120</v>
      </c>
      <c r="R16" s="48">
        <v>7</v>
      </c>
      <c r="S16" s="48">
        <v>5</v>
      </c>
      <c r="T16" s="48">
        <v>7</v>
      </c>
      <c r="U16" s="49">
        <f t="shared" si="5"/>
        <v>140</v>
      </c>
      <c r="V16" s="48">
        <v>4</v>
      </c>
      <c r="W16" s="48">
        <v>1</v>
      </c>
      <c r="X16" s="49">
        <f t="shared" si="6"/>
        <v>25</v>
      </c>
    </row>
    <row r="17" spans="1:24">
      <c r="A17" s="64" t="s">
        <v>43</v>
      </c>
      <c r="B17" s="48">
        <v>9</v>
      </c>
      <c r="C17" s="48">
        <v>13</v>
      </c>
      <c r="D17" s="65">
        <v>9</v>
      </c>
      <c r="E17" s="49">
        <f t="shared" si="0"/>
        <v>69.2</v>
      </c>
      <c r="F17" s="48">
        <v>1</v>
      </c>
      <c r="G17" s="48">
        <v>0</v>
      </c>
      <c r="H17" s="49">
        <f t="shared" si="1"/>
        <v>0</v>
      </c>
      <c r="I17" s="48">
        <v>1</v>
      </c>
      <c r="J17" s="48">
        <v>0</v>
      </c>
      <c r="K17" s="49">
        <f t="shared" si="2"/>
        <v>0</v>
      </c>
      <c r="L17" s="48">
        <v>0</v>
      </c>
      <c r="M17" s="48">
        <v>0</v>
      </c>
      <c r="N17" s="49" t="str">
        <f t="shared" si="3"/>
        <v/>
      </c>
      <c r="O17" s="48">
        <v>13</v>
      </c>
      <c r="P17" s="48">
        <v>4</v>
      </c>
      <c r="Q17" s="49">
        <f t="shared" si="4"/>
        <v>30.8</v>
      </c>
      <c r="R17" s="48">
        <v>2</v>
      </c>
      <c r="S17" s="48">
        <v>10</v>
      </c>
      <c r="T17" s="48">
        <v>2</v>
      </c>
      <c r="U17" s="49">
        <f t="shared" si="5"/>
        <v>20</v>
      </c>
      <c r="V17" s="48">
        <v>9</v>
      </c>
      <c r="W17" s="48">
        <v>0</v>
      </c>
      <c r="X17" s="49">
        <f t="shared" si="6"/>
        <v>0</v>
      </c>
    </row>
    <row r="18" spans="1:24">
      <c r="A18" s="64" t="s">
        <v>44</v>
      </c>
      <c r="B18" s="48">
        <v>15</v>
      </c>
      <c r="C18" s="48">
        <v>19</v>
      </c>
      <c r="D18" s="65">
        <v>15</v>
      </c>
      <c r="E18" s="49">
        <f t="shared" si="0"/>
        <v>78.900000000000006</v>
      </c>
      <c r="F18" s="48">
        <v>3</v>
      </c>
      <c r="G18" s="48">
        <v>1</v>
      </c>
      <c r="H18" s="49">
        <f t="shared" si="1"/>
        <v>33.299999999999997</v>
      </c>
      <c r="I18" s="48">
        <v>2</v>
      </c>
      <c r="J18" s="48">
        <v>1</v>
      </c>
      <c r="K18" s="49">
        <f t="shared" si="2"/>
        <v>50</v>
      </c>
      <c r="L18" s="48">
        <v>1</v>
      </c>
      <c r="M18" s="48">
        <v>0</v>
      </c>
      <c r="N18" s="49">
        <f t="shared" si="3"/>
        <v>0</v>
      </c>
      <c r="O18" s="48">
        <v>16</v>
      </c>
      <c r="P18" s="48">
        <v>5</v>
      </c>
      <c r="Q18" s="49">
        <f t="shared" si="4"/>
        <v>31.3</v>
      </c>
      <c r="R18" s="48">
        <v>6</v>
      </c>
      <c r="S18" s="48">
        <v>7</v>
      </c>
      <c r="T18" s="48">
        <v>6</v>
      </c>
      <c r="U18" s="49">
        <f t="shared" si="5"/>
        <v>85.7</v>
      </c>
      <c r="V18" s="48">
        <v>6</v>
      </c>
      <c r="W18" s="48">
        <v>1</v>
      </c>
      <c r="X18" s="49">
        <f t="shared" si="6"/>
        <v>16.7</v>
      </c>
    </row>
    <row r="19" spans="1:24">
      <c r="A19" s="64" t="s">
        <v>45</v>
      </c>
      <c r="B19" s="48">
        <v>24</v>
      </c>
      <c r="C19" s="48">
        <v>54</v>
      </c>
      <c r="D19" s="65">
        <v>24</v>
      </c>
      <c r="E19" s="49">
        <f t="shared" si="0"/>
        <v>44.4</v>
      </c>
      <c r="F19" s="48">
        <v>11</v>
      </c>
      <c r="G19" s="48">
        <v>0</v>
      </c>
      <c r="H19" s="49">
        <f t="shared" si="1"/>
        <v>0</v>
      </c>
      <c r="I19" s="48">
        <v>1</v>
      </c>
      <c r="J19" s="48">
        <v>0</v>
      </c>
      <c r="K19" s="49">
        <f t="shared" si="2"/>
        <v>0</v>
      </c>
      <c r="L19" s="48">
        <v>1</v>
      </c>
      <c r="M19" s="48">
        <v>1</v>
      </c>
      <c r="N19" s="49">
        <f t="shared" si="3"/>
        <v>100</v>
      </c>
      <c r="O19" s="48">
        <v>49</v>
      </c>
      <c r="P19" s="48">
        <v>19</v>
      </c>
      <c r="Q19" s="49">
        <f t="shared" si="4"/>
        <v>38.799999999999997</v>
      </c>
      <c r="R19" s="48">
        <v>13</v>
      </c>
      <c r="S19" s="48">
        <v>19</v>
      </c>
      <c r="T19" s="48">
        <v>13</v>
      </c>
      <c r="U19" s="49">
        <f t="shared" si="5"/>
        <v>68.400000000000006</v>
      </c>
      <c r="V19" s="48">
        <v>13</v>
      </c>
      <c r="W19" s="48">
        <v>4</v>
      </c>
      <c r="X19" s="49">
        <f t="shared" si="6"/>
        <v>30.8</v>
      </c>
    </row>
    <row r="20" spans="1:24">
      <c r="A20" s="64" t="s">
        <v>46</v>
      </c>
      <c r="B20" s="48">
        <v>11</v>
      </c>
      <c r="C20" s="48">
        <v>23</v>
      </c>
      <c r="D20" s="65">
        <v>11</v>
      </c>
      <c r="E20" s="49">
        <f t="shared" si="0"/>
        <v>47.8</v>
      </c>
      <c r="F20" s="48">
        <v>4</v>
      </c>
      <c r="G20" s="48">
        <v>0</v>
      </c>
      <c r="H20" s="49">
        <f t="shared" si="1"/>
        <v>0</v>
      </c>
      <c r="I20" s="48">
        <v>0</v>
      </c>
      <c r="J20" s="48">
        <v>0</v>
      </c>
      <c r="K20" s="49" t="str">
        <f t="shared" si="2"/>
        <v/>
      </c>
      <c r="L20" s="48">
        <v>0</v>
      </c>
      <c r="M20" s="48">
        <v>0</v>
      </c>
      <c r="N20" s="49" t="str">
        <f t="shared" si="3"/>
        <v/>
      </c>
      <c r="O20" s="48">
        <v>21</v>
      </c>
      <c r="P20" s="48">
        <v>9</v>
      </c>
      <c r="Q20" s="49">
        <f t="shared" si="4"/>
        <v>42.9</v>
      </c>
      <c r="R20" s="48">
        <v>9</v>
      </c>
      <c r="S20" s="48">
        <v>9</v>
      </c>
      <c r="T20" s="48">
        <v>9</v>
      </c>
      <c r="U20" s="49">
        <f t="shared" si="5"/>
        <v>100</v>
      </c>
      <c r="V20" s="48">
        <v>9</v>
      </c>
      <c r="W20" s="48">
        <v>3</v>
      </c>
      <c r="X20" s="49">
        <f t="shared" si="6"/>
        <v>33.299999999999997</v>
      </c>
    </row>
    <row r="21" spans="1:24">
      <c r="A21" s="64" t="s">
        <v>47</v>
      </c>
      <c r="B21" s="48">
        <v>9</v>
      </c>
      <c r="C21" s="48">
        <v>22</v>
      </c>
      <c r="D21" s="65">
        <v>9</v>
      </c>
      <c r="E21" s="49">
        <f t="shared" si="0"/>
        <v>40.9</v>
      </c>
      <c r="F21" s="48">
        <v>7</v>
      </c>
      <c r="G21" s="48">
        <v>0</v>
      </c>
      <c r="H21" s="49">
        <f t="shared" si="1"/>
        <v>0</v>
      </c>
      <c r="I21" s="48">
        <v>0</v>
      </c>
      <c r="J21" s="48">
        <v>0</v>
      </c>
      <c r="K21" s="49" t="str">
        <f t="shared" si="2"/>
        <v/>
      </c>
      <c r="L21" s="48">
        <v>0</v>
      </c>
      <c r="M21" s="48">
        <v>0</v>
      </c>
      <c r="N21" s="49" t="str">
        <f t="shared" si="3"/>
        <v/>
      </c>
      <c r="O21" s="48">
        <v>16</v>
      </c>
      <c r="P21" s="48">
        <v>9</v>
      </c>
      <c r="Q21" s="49">
        <f t="shared" si="4"/>
        <v>56.3</v>
      </c>
      <c r="R21" s="48">
        <v>3</v>
      </c>
      <c r="S21" s="48">
        <v>4</v>
      </c>
      <c r="T21" s="48">
        <v>3</v>
      </c>
      <c r="U21" s="49">
        <f t="shared" si="5"/>
        <v>75</v>
      </c>
      <c r="V21" s="48">
        <v>3</v>
      </c>
      <c r="W21" s="48">
        <v>1</v>
      </c>
      <c r="X21" s="49">
        <f t="shared" si="6"/>
        <v>33.299999999999997</v>
      </c>
    </row>
    <row r="22" spans="1:24">
      <c r="A22" s="64" t="s">
        <v>48</v>
      </c>
      <c r="B22" s="48">
        <v>14</v>
      </c>
      <c r="C22" s="48">
        <v>30</v>
      </c>
      <c r="D22" s="65">
        <v>14</v>
      </c>
      <c r="E22" s="49">
        <f t="shared" si="0"/>
        <v>46.7</v>
      </c>
      <c r="F22" s="48">
        <v>8</v>
      </c>
      <c r="G22" s="48">
        <v>0</v>
      </c>
      <c r="H22" s="49">
        <f t="shared" si="1"/>
        <v>0</v>
      </c>
      <c r="I22" s="48">
        <v>1</v>
      </c>
      <c r="J22" s="48">
        <v>0</v>
      </c>
      <c r="K22" s="49">
        <f t="shared" si="2"/>
        <v>0</v>
      </c>
      <c r="L22" s="48">
        <v>4</v>
      </c>
      <c r="M22" s="48">
        <v>0</v>
      </c>
      <c r="N22" s="49">
        <f t="shared" si="3"/>
        <v>0</v>
      </c>
      <c r="O22" s="48">
        <v>25</v>
      </c>
      <c r="P22" s="48">
        <v>10</v>
      </c>
      <c r="Q22" s="49">
        <f t="shared" si="4"/>
        <v>40</v>
      </c>
      <c r="R22" s="48">
        <v>5</v>
      </c>
      <c r="S22" s="48">
        <v>4</v>
      </c>
      <c r="T22" s="48">
        <v>5</v>
      </c>
      <c r="U22" s="49">
        <f t="shared" si="5"/>
        <v>125</v>
      </c>
      <c r="V22" s="48">
        <v>4</v>
      </c>
      <c r="W22" s="48">
        <v>2</v>
      </c>
      <c r="X22" s="49">
        <f t="shared" si="6"/>
        <v>50</v>
      </c>
    </row>
    <row r="23" spans="1:24">
      <c r="A23" s="64" t="s">
        <v>49</v>
      </c>
      <c r="B23" s="48">
        <v>26</v>
      </c>
      <c r="C23" s="48">
        <v>31</v>
      </c>
      <c r="D23" s="65">
        <v>26</v>
      </c>
      <c r="E23" s="49">
        <f t="shared" si="0"/>
        <v>83.9</v>
      </c>
      <c r="F23" s="48">
        <v>15</v>
      </c>
      <c r="G23" s="48">
        <v>0</v>
      </c>
      <c r="H23" s="49">
        <f t="shared" si="1"/>
        <v>0</v>
      </c>
      <c r="I23" s="48">
        <v>3</v>
      </c>
      <c r="J23" s="48">
        <v>0</v>
      </c>
      <c r="K23" s="49">
        <f t="shared" si="2"/>
        <v>0</v>
      </c>
      <c r="L23" s="48">
        <v>2</v>
      </c>
      <c r="M23" s="48">
        <v>0</v>
      </c>
      <c r="N23" s="49">
        <f t="shared" si="3"/>
        <v>0</v>
      </c>
      <c r="O23" s="48">
        <v>31</v>
      </c>
      <c r="P23" s="48">
        <v>21</v>
      </c>
      <c r="Q23" s="49">
        <f t="shared" si="4"/>
        <v>67.7</v>
      </c>
      <c r="R23" s="48">
        <v>12</v>
      </c>
      <c r="S23" s="48">
        <v>9</v>
      </c>
      <c r="T23" s="48">
        <v>12</v>
      </c>
      <c r="U23" s="49">
        <f t="shared" si="5"/>
        <v>133.30000000000001</v>
      </c>
      <c r="V23" s="48">
        <v>6</v>
      </c>
      <c r="W23" s="48">
        <v>7</v>
      </c>
      <c r="X23" s="49">
        <f t="shared" si="6"/>
        <v>116.7</v>
      </c>
    </row>
    <row r="24" spans="1:24">
      <c r="A24" s="64" t="s">
        <v>50</v>
      </c>
      <c r="B24" s="48">
        <v>32</v>
      </c>
      <c r="C24" s="48">
        <v>52</v>
      </c>
      <c r="D24" s="65">
        <v>32</v>
      </c>
      <c r="E24" s="49">
        <f t="shared" si="0"/>
        <v>61.5</v>
      </c>
      <c r="F24" s="48">
        <v>3</v>
      </c>
      <c r="G24" s="48">
        <v>2</v>
      </c>
      <c r="H24" s="49">
        <f t="shared" si="1"/>
        <v>66.7</v>
      </c>
      <c r="I24" s="48">
        <v>1</v>
      </c>
      <c r="J24" s="48">
        <v>0</v>
      </c>
      <c r="K24" s="49">
        <f t="shared" si="2"/>
        <v>0</v>
      </c>
      <c r="L24" s="48">
        <v>1</v>
      </c>
      <c r="M24" s="48">
        <v>0</v>
      </c>
      <c r="N24" s="49">
        <f t="shared" si="3"/>
        <v>0</v>
      </c>
      <c r="O24" s="48">
        <v>45</v>
      </c>
      <c r="P24" s="48">
        <v>18</v>
      </c>
      <c r="Q24" s="49">
        <f t="shared" si="4"/>
        <v>40</v>
      </c>
      <c r="R24" s="48">
        <v>13</v>
      </c>
      <c r="S24" s="48">
        <v>27</v>
      </c>
      <c r="T24" s="48">
        <v>13</v>
      </c>
      <c r="U24" s="49">
        <f t="shared" si="5"/>
        <v>48.1</v>
      </c>
      <c r="V24" s="48">
        <v>22</v>
      </c>
      <c r="W24" s="48">
        <v>3</v>
      </c>
      <c r="X24" s="49">
        <f t="shared" si="6"/>
        <v>13.6</v>
      </c>
    </row>
    <row r="25" spans="1:24">
      <c r="A25" s="64" t="s">
        <v>51</v>
      </c>
      <c r="B25" s="48">
        <v>14</v>
      </c>
      <c r="C25" s="48">
        <v>31</v>
      </c>
      <c r="D25" s="65">
        <v>14</v>
      </c>
      <c r="E25" s="49">
        <f t="shared" si="0"/>
        <v>45.2</v>
      </c>
      <c r="F25" s="48">
        <v>5</v>
      </c>
      <c r="G25" s="48">
        <v>0</v>
      </c>
      <c r="H25" s="49">
        <f t="shared" si="1"/>
        <v>0</v>
      </c>
      <c r="I25" s="48">
        <v>1</v>
      </c>
      <c r="J25" s="48">
        <v>1</v>
      </c>
      <c r="K25" s="49">
        <f t="shared" si="2"/>
        <v>100</v>
      </c>
      <c r="L25" s="48">
        <v>2</v>
      </c>
      <c r="M25" s="48">
        <v>0</v>
      </c>
      <c r="N25" s="49">
        <f t="shared" si="3"/>
        <v>0</v>
      </c>
      <c r="O25" s="48">
        <v>30</v>
      </c>
      <c r="P25" s="48">
        <v>11</v>
      </c>
      <c r="Q25" s="49">
        <f t="shared" si="4"/>
        <v>36.700000000000003</v>
      </c>
      <c r="R25" s="48">
        <v>9</v>
      </c>
      <c r="S25" s="48">
        <v>8</v>
      </c>
      <c r="T25" s="48">
        <v>9</v>
      </c>
      <c r="U25" s="49">
        <f t="shared" si="5"/>
        <v>112.5</v>
      </c>
      <c r="V25" s="48">
        <v>7</v>
      </c>
      <c r="W25" s="48">
        <v>6</v>
      </c>
      <c r="X25" s="49">
        <f t="shared" si="6"/>
        <v>85.7</v>
      </c>
    </row>
    <row r="26" spans="1:24">
      <c r="A26" s="64" t="s">
        <v>52</v>
      </c>
      <c r="B26" s="48">
        <v>52</v>
      </c>
      <c r="C26" s="48">
        <v>79</v>
      </c>
      <c r="D26" s="65">
        <v>50</v>
      </c>
      <c r="E26" s="49">
        <f t="shared" si="0"/>
        <v>63.3</v>
      </c>
      <c r="F26" s="48">
        <v>8</v>
      </c>
      <c r="G26" s="48">
        <v>2</v>
      </c>
      <c r="H26" s="49">
        <f t="shared" si="1"/>
        <v>25</v>
      </c>
      <c r="I26" s="48">
        <v>1</v>
      </c>
      <c r="J26" s="48">
        <v>1</v>
      </c>
      <c r="K26" s="49">
        <f t="shared" si="2"/>
        <v>100</v>
      </c>
      <c r="L26" s="48">
        <v>0</v>
      </c>
      <c r="M26" s="48">
        <v>0</v>
      </c>
      <c r="N26" s="49" t="str">
        <f t="shared" si="3"/>
        <v/>
      </c>
      <c r="O26" s="48">
        <v>72</v>
      </c>
      <c r="P26" s="48">
        <v>39</v>
      </c>
      <c r="Q26" s="49">
        <f t="shared" si="4"/>
        <v>54.2</v>
      </c>
      <c r="R26" s="48">
        <v>29</v>
      </c>
      <c r="S26" s="48">
        <v>30</v>
      </c>
      <c r="T26" s="48">
        <v>29</v>
      </c>
      <c r="U26" s="49">
        <f t="shared" si="5"/>
        <v>96.7</v>
      </c>
      <c r="V26" s="48">
        <v>25</v>
      </c>
      <c r="W26" s="48">
        <v>11</v>
      </c>
      <c r="X26" s="49">
        <f t="shared" si="6"/>
        <v>44</v>
      </c>
    </row>
    <row r="27" spans="1:24">
      <c r="A27" s="64" t="s">
        <v>53</v>
      </c>
      <c r="B27" s="48">
        <v>144</v>
      </c>
      <c r="C27" s="48">
        <v>329</v>
      </c>
      <c r="D27" s="65">
        <v>135</v>
      </c>
      <c r="E27" s="49">
        <f t="shared" si="0"/>
        <v>41</v>
      </c>
      <c r="F27" s="48">
        <v>60</v>
      </c>
      <c r="G27" s="48">
        <v>13</v>
      </c>
      <c r="H27" s="49">
        <f t="shared" si="1"/>
        <v>21.7</v>
      </c>
      <c r="I27" s="48">
        <v>1</v>
      </c>
      <c r="J27" s="48">
        <v>0</v>
      </c>
      <c r="K27" s="49">
        <f t="shared" si="2"/>
        <v>0</v>
      </c>
      <c r="L27" s="48">
        <v>6</v>
      </c>
      <c r="M27" s="48">
        <v>0</v>
      </c>
      <c r="N27" s="49">
        <f t="shared" si="3"/>
        <v>0</v>
      </c>
      <c r="O27" s="48">
        <v>240</v>
      </c>
      <c r="P27" s="48">
        <v>65</v>
      </c>
      <c r="Q27" s="49">
        <f t="shared" si="4"/>
        <v>27.1</v>
      </c>
      <c r="R27" s="48">
        <v>38</v>
      </c>
      <c r="S27" s="48">
        <v>115</v>
      </c>
      <c r="T27" s="48">
        <v>34</v>
      </c>
      <c r="U27" s="49">
        <f t="shared" si="5"/>
        <v>29.6</v>
      </c>
      <c r="V27" s="48">
        <v>97</v>
      </c>
      <c r="W27" s="48">
        <v>17</v>
      </c>
      <c r="X27" s="49">
        <f t="shared" si="6"/>
        <v>17.5</v>
      </c>
    </row>
    <row r="28" spans="1:24" ht="37.5" customHeight="1">
      <c r="B28" s="268" t="s">
        <v>54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</row>
    <row r="29" spans="1:24"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4"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4"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4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1:23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1:23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1:23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1:23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1:23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1:23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1:23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1:23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1:23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1:23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1:23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1:23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1:23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1:23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1:23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1:23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</sheetData>
  <mergeCells count="33">
    <mergeCell ref="B1:M1"/>
    <mergeCell ref="A3:A5"/>
    <mergeCell ref="C3:E3"/>
    <mergeCell ref="F3:H3"/>
    <mergeCell ref="I3:K3"/>
    <mergeCell ref="L3:N3"/>
    <mergeCell ref="O3:Q3"/>
    <mergeCell ref="S3:U3"/>
    <mergeCell ref="V3:X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X4:X5"/>
    <mergeCell ref="O4:O5"/>
    <mergeCell ref="P4:P5"/>
    <mergeCell ref="Q4:Q5"/>
    <mergeCell ref="R4:R5"/>
    <mergeCell ref="S4:S5"/>
    <mergeCell ref="B28:N28"/>
    <mergeCell ref="T4:T5"/>
    <mergeCell ref="U4:U5"/>
    <mergeCell ref="V4:V5"/>
    <mergeCell ref="W4:W5"/>
  </mergeCells>
  <printOptions horizontalCentered="1" verticalCentered="1"/>
  <pageMargins left="0" right="0" top="0" bottom="0" header="0.511811023622047" footer="0.511811023622047"/>
  <pageSetup paperSize="9" scale="90" orientation="landscape" horizontalDpi="300" verticalDpi="300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9"/>
  <sheetViews>
    <sheetView view="pageBreakPreview" topLeftCell="A10" zoomScale="90" zoomScaleNormal="70" zoomScalePageLayoutView="90" workbookViewId="0">
      <selection activeCell="B14" sqref="B14:C15"/>
    </sheetView>
  </sheetViews>
  <sheetFormatPr defaultColWidth="8" defaultRowHeight="15"/>
  <cols>
    <col min="1" max="1" width="61.7109375" style="1" customWidth="1"/>
    <col min="2" max="3" width="17.28515625" style="2" customWidth="1"/>
    <col min="4" max="4" width="12.5703125" style="1" customWidth="1"/>
    <col min="5" max="5" width="13.85546875" style="1" customWidth="1"/>
    <col min="6" max="1024" width="8" style="1"/>
  </cols>
  <sheetData>
    <row r="1" spans="1:9" ht="70.5" customHeight="1">
      <c r="A1" s="257" t="s">
        <v>65</v>
      </c>
      <c r="B1" s="257"/>
      <c r="C1" s="257"/>
      <c r="D1" s="257"/>
      <c r="E1" s="257"/>
    </row>
    <row r="2" spans="1:9" ht="9.75" customHeight="1">
      <c r="A2" s="272"/>
      <c r="B2" s="272"/>
      <c r="C2" s="272"/>
      <c r="D2" s="272"/>
      <c r="E2" s="272"/>
    </row>
    <row r="3" spans="1:9" s="3" customFormat="1" ht="23.25" customHeight="1">
      <c r="A3" s="255" t="s">
        <v>1</v>
      </c>
      <c r="B3" s="258" t="s">
        <v>109</v>
      </c>
      <c r="C3" s="258" t="s">
        <v>110</v>
      </c>
      <c r="D3" s="271" t="s">
        <v>2</v>
      </c>
      <c r="E3" s="271"/>
    </row>
    <row r="4" spans="1:9" s="3" customFormat="1" ht="30">
      <c r="A4" s="255"/>
      <c r="B4" s="258"/>
      <c r="C4" s="258"/>
      <c r="D4" s="4" t="s">
        <v>3</v>
      </c>
      <c r="E4" s="5" t="s">
        <v>4</v>
      </c>
    </row>
    <row r="5" spans="1:9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56</v>
      </c>
      <c r="B6" s="67" t="s">
        <v>66</v>
      </c>
      <c r="C6" s="67">
        <f>'6'!B8</f>
        <v>400</v>
      </c>
      <c r="D6" s="68" t="s">
        <v>67</v>
      </c>
      <c r="E6" s="15" t="s">
        <v>67</v>
      </c>
      <c r="I6" s="14"/>
    </row>
    <row r="7" spans="1:9" s="3" customFormat="1" ht="29.25" customHeight="1">
      <c r="A7" s="9" t="s">
        <v>59</v>
      </c>
      <c r="B7" s="11">
        <f>'6'!C8</f>
        <v>812</v>
      </c>
      <c r="C7" s="11">
        <f>'6'!D8</f>
        <v>397</v>
      </c>
      <c r="D7" s="68">
        <f>ROUND(C7/B7*100,1)</f>
        <v>48.9</v>
      </c>
      <c r="E7" s="15">
        <f>C7-B7</f>
        <v>-415</v>
      </c>
      <c r="I7" s="14"/>
    </row>
    <row r="8" spans="1:9" s="3" customFormat="1" ht="48.75" customHeight="1">
      <c r="A8" s="16" t="s">
        <v>60</v>
      </c>
      <c r="B8" s="11">
        <f>'6'!F8</f>
        <v>193</v>
      </c>
      <c r="C8" s="11">
        <f>'6'!G8</f>
        <v>87</v>
      </c>
      <c r="D8" s="68">
        <f>ROUND(C8/B8*100,1)</f>
        <v>45.1</v>
      </c>
      <c r="E8" s="15">
        <f>C8-B8</f>
        <v>-106</v>
      </c>
      <c r="I8" s="14"/>
    </row>
    <row r="9" spans="1:9" s="3" customFormat="1" ht="34.5" customHeight="1">
      <c r="A9" s="17" t="s">
        <v>68</v>
      </c>
      <c r="B9" s="11">
        <f>'6'!I8</f>
        <v>39</v>
      </c>
      <c r="C9" s="11">
        <f>'6'!J8</f>
        <v>14</v>
      </c>
      <c r="D9" s="68">
        <f>ROUND(C9/B9*100,1)</f>
        <v>35.9</v>
      </c>
      <c r="E9" s="15">
        <f>C9-B9</f>
        <v>-25</v>
      </c>
      <c r="I9" s="14"/>
    </row>
    <row r="10" spans="1:9" s="3" customFormat="1" ht="48.75" customHeight="1">
      <c r="A10" s="17" t="s">
        <v>69</v>
      </c>
      <c r="B10" s="11">
        <f>'6'!L8</f>
        <v>15</v>
      </c>
      <c r="C10" s="11">
        <f>'6'!M8</f>
        <v>1</v>
      </c>
      <c r="D10" s="68">
        <f>ROUND(C10/B10*100,1)</f>
        <v>6.7</v>
      </c>
      <c r="E10" s="15">
        <f>C10-B10</f>
        <v>-14</v>
      </c>
      <c r="I10" s="14"/>
    </row>
    <row r="11" spans="1:9" s="3" customFormat="1" ht="54.75" customHeight="1">
      <c r="A11" s="17" t="s">
        <v>12</v>
      </c>
      <c r="B11" s="11">
        <f>'6'!O8</f>
        <v>707</v>
      </c>
      <c r="C11" s="11">
        <f>'6'!P8</f>
        <v>274</v>
      </c>
      <c r="D11" s="68">
        <f>ROUND(C11/B11*100,1)</f>
        <v>38.799999999999997</v>
      </c>
      <c r="E11" s="15">
        <f>C11-B11</f>
        <v>-433</v>
      </c>
      <c r="I11" s="14"/>
    </row>
    <row r="12" spans="1:9" s="3" customFormat="1" ht="12.75" customHeight="1">
      <c r="A12" s="254" t="s">
        <v>13</v>
      </c>
      <c r="B12" s="254"/>
      <c r="C12" s="254"/>
      <c r="D12" s="254"/>
      <c r="E12" s="254"/>
      <c r="I12" s="14"/>
    </row>
    <row r="13" spans="1:9" s="3" customFormat="1" ht="18" customHeight="1">
      <c r="A13" s="254"/>
      <c r="B13" s="254"/>
      <c r="C13" s="254"/>
      <c r="D13" s="254"/>
      <c r="E13" s="254"/>
      <c r="I13" s="14"/>
    </row>
    <row r="14" spans="1:9" s="3" customFormat="1" ht="20.25" customHeight="1">
      <c r="A14" s="255" t="s">
        <v>1</v>
      </c>
      <c r="B14" s="255" t="s">
        <v>111</v>
      </c>
      <c r="C14" s="255" t="s">
        <v>112</v>
      </c>
      <c r="D14" s="271" t="s">
        <v>2</v>
      </c>
      <c r="E14" s="271"/>
      <c r="I14" s="14"/>
    </row>
    <row r="15" spans="1:9" ht="27.75" customHeight="1">
      <c r="A15" s="255"/>
      <c r="B15" s="255"/>
      <c r="C15" s="255"/>
      <c r="D15" s="66" t="s">
        <v>3</v>
      </c>
      <c r="E15" s="5" t="s">
        <v>14</v>
      </c>
      <c r="I15" s="14"/>
    </row>
    <row r="16" spans="1:9" ht="28.5" customHeight="1">
      <c r="A16" s="9" t="s">
        <v>62</v>
      </c>
      <c r="B16" s="67" t="s">
        <v>66</v>
      </c>
      <c r="C16" s="69">
        <f>'6'!R8</f>
        <v>186</v>
      </c>
      <c r="D16" s="70" t="s">
        <v>67</v>
      </c>
      <c r="E16" s="21" t="s">
        <v>67</v>
      </c>
      <c r="I16" s="14"/>
    </row>
    <row r="17" spans="1:9" ht="25.5" customHeight="1">
      <c r="A17" s="22" t="s">
        <v>59</v>
      </c>
      <c r="B17" s="23">
        <f>'6'!S8</f>
        <v>272</v>
      </c>
      <c r="C17" s="23">
        <f>'6'!T8</f>
        <v>186</v>
      </c>
      <c r="D17" s="70">
        <f>ROUND(C17/B17*100,1)</f>
        <v>68.400000000000006</v>
      </c>
      <c r="E17" s="24">
        <f>C17-B17</f>
        <v>-86</v>
      </c>
      <c r="I17" s="14"/>
    </row>
    <row r="18" spans="1:9" ht="27.75" customHeight="1">
      <c r="A18" s="22" t="s">
        <v>17</v>
      </c>
      <c r="B18" s="23">
        <f>'6'!V8</f>
        <v>238</v>
      </c>
      <c r="C18" s="23">
        <f>'6'!W8</f>
        <v>102</v>
      </c>
      <c r="D18" s="70">
        <f>ROUND(C18/B18*100,1)</f>
        <v>42.9</v>
      </c>
      <c r="E18" s="24">
        <f>C18-B18</f>
        <v>-136</v>
      </c>
      <c r="I18" s="14"/>
    </row>
    <row r="19" spans="1:9" ht="51" customHeight="1">
      <c r="A19" s="253" t="s">
        <v>19</v>
      </c>
      <c r="B19" s="253"/>
      <c r="C19" s="253"/>
      <c r="D19" s="253"/>
      <c r="E19" s="253"/>
    </row>
  </sheetData>
  <mergeCells count="12">
    <mergeCell ref="A1:E1"/>
    <mergeCell ref="A2:E2"/>
    <mergeCell ref="A3:A4"/>
    <mergeCell ref="B3:B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527777777777799" right="0.31527777777777799" top="0.55138888888888904" bottom="0.55138888888888904" header="0.511811023622047" footer="0.511811023622047"/>
  <pageSetup paperSize="9" scale="8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31"/>
  <sheetViews>
    <sheetView view="pageBreakPreview" topLeftCell="E1" zoomScale="90" zoomScaleNormal="85" zoomScalePageLayoutView="90" workbookViewId="0">
      <selection activeCell="V9" sqref="V9:W28"/>
    </sheetView>
  </sheetViews>
  <sheetFormatPr defaultColWidth="7.140625" defaultRowHeight="15.75"/>
  <cols>
    <col min="1" max="1" width="18.7109375" style="71" customWidth="1"/>
    <col min="2" max="2" width="13.5703125" style="71" customWidth="1"/>
    <col min="3" max="3" width="9.7109375" style="72" customWidth="1"/>
    <col min="4" max="4" width="9.85546875" style="72" customWidth="1"/>
    <col min="5" max="5" width="7.140625" style="73"/>
    <col min="6" max="6" width="10.140625" style="72" customWidth="1"/>
    <col min="7" max="7" width="8.85546875" style="72" customWidth="1"/>
    <col min="8" max="8" width="7.140625" style="73"/>
    <col min="9" max="9" width="8.140625" style="72" customWidth="1"/>
    <col min="10" max="10" width="7.5703125" style="72" customWidth="1"/>
    <col min="11" max="11" width="7" style="73" customWidth="1"/>
    <col min="12" max="12" width="9.42578125" style="73" customWidth="1"/>
    <col min="13" max="13" width="8.85546875" style="73" customWidth="1"/>
    <col min="14" max="14" width="7.28515625" style="73" customWidth="1"/>
    <col min="15" max="15" width="13.7109375" style="72" customWidth="1"/>
    <col min="16" max="16" width="13.28515625" style="72" customWidth="1"/>
    <col min="17" max="17" width="8.5703125" style="73" customWidth="1"/>
    <col min="18" max="18" width="20.28515625" style="72" customWidth="1"/>
    <col min="19" max="19" width="12.28515625" style="72" customWidth="1"/>
    <col min="20" max="20" width="10.85546875" style="72" customWidth="1"/>
    <col min="21" max="21" width="9.28515625" style="73" customWidth="1"/>
    <col min="22" max="22" width="11.5703125" style="72" customWidth="1"/>
    <col min="23" max="23" width="11.42578125" style="74" customWidth="1"/>
    <col min="24" max="24" width="7.85546875" style="73" customWidth="1"/>
    <col min="25" max="25" width="10.85546875" style="72" customWidth="1"/>
    <col min="26" max="246" width="9.140625" style="72" customWidth="1"/>
    <col min="247" max="247" width="18.7109375" style="72" customWidth="1"/>
    <col min="248" max="249" width="9.42578125" style="72" customWidth="1"/>
    <col min="250" max="250" width="7.7109375" style="72" customWidth="1"/>
    <col min="251" max="251" width="9.28515625" style="72" customWidth="1"/>
    <col min="252" max="252" width="9.85546875" style="72" customWidth="1"/>
    <col min="253" max="253" width="7.140625" style="72"/>
    <col min="254" max="254" width="8.5703125" style="72" customWidth="1"/>
    <col min="255" max="255" width="8.85546875" style="72" customWidth="1"/>
    <col min="256" max="1024" width="7.140625" style="72"/>
  </cols>
  <sheetData>
    <row r="1" spans="1:24" s="80" customFormat="1" ht="57" customHeight="1">
      <c r="A1" s="75"/>
      <c r="B1" s="279" t="s">
        <v>115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77"/>
      <c r="P1" s="77"/>
      <c r="Q1" s="78"/>
      <c r="R1" s="77"/>
      <c r="S1" s="77"/>
      <c r="T1" s="77"/>
      <c r="U1" s="79"/>
      <c r="W1" s="81"/>
      <c r="X1" s="29" t="s">
        <v>20</v>
      </c>
    </row>
    <row r="2" spans="1:24" s="80" customFormat="1" ht="13.5" customHeight="1">
      <c r="A2" s="75"/>
      <c r="B2" s="76"/>
      <c r="C2" s="76"/>
      <c r="D2" s="76"/>
      <c r="E2" s="76"/>
      <c r="F2" s="82"/>
      <c r="G2" s="82"/>
      <c r="H2" s="82"/>
      <c r="I2" s="76"/>
      <c r="J2" s="76"/>
      <c r="L2" s="83"/>
      <c r="N2" s="81" t="s">
        <v>21</v>
      </c>
      <c r="O2" s="77"/>
      <c r="P2" s="77"/>
      <c r="Q2" s="78"/>
      <c r="R2" s="77"/>
      <c r="S2" s="77"/>
      <c r="T2" s="77"/>
      <c r="U2" s="79"/>
      <c r="X2" s="81" t="s">
        <v>21</v>
      </c>
    </row>
    <row r="3" spans="1:24" s="80" customFormat="1" ht="27.75" customHeight="1">
      <c r="A3" s="280"/>
      <c r="B3" s="269" t="s">
        <v>22</v>
      </c>
      <c r="C3" s="276" t="s">
        <v>23</v>
      </c>
      <c r="D3" s="276"/>
      <c r="E3" s="276"/>
      <c r="F3" s="276" t="s">
        <v>70</v>
      </c>
      <c r="G3" s="276"/>
      <c r="H3" s="276"/>
      <c r="I3" s="276" t="s">
        <v>71</v>
      </c>
      <c r="J3" s="276"/>
      <c r="K3" s="276"/>
      <c r="L3" s="276" t="s">
        <v>72</v>
      </c>
      <c r="M3" s="276"/>
      <c r="N3" s="276"/>
      <c r="O3" s="275" t="s">
        <v>27</v>
      </c>
      <c r="P3" s="275"/>
      <c r="Q3" s="275"/>
      <c r="R3" s="276" t="s">
        <v>73</v>
      </c>
      <c r="S3" s="277" t="s">
        <v>74</v>
      </c>
      <c r="T3" s="277"/>
      <c r="U3" s="277"/>
      <c r="V3" s="276" t="s">
        <v>30</v>
      </c>
      <c r="W3" s="276"/>
      <c r="X3" s="276"/>
    </row>
    <row r="4" spans="1:24" s="84" customFormat="1" ht="14.25" customHeight="1">
      <c r="A4" s="280"/>
      <c r="B4" s="269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5"/>
      <c r="P4" s="275"/>
      <c r="Q4" s="275"/>
      <c r="R4" s="276"/>
      <c r="S4" s="277"/>
      <c r="T4" s="277"/>
      <c r="U4" s="277"/>
      <c r="V4" s="276"/>
      <c r="W4" s="276"/>
      <c r="X4" s="276"/>
    </row>
    <row r="5" spans="1:24" s="84" customFormat="1" ht="22.5" customHeight="1">
      <c r="A5" s="280"/>
      <c r="B5" s="269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5"/>
      <c r="P5" s="275"/>
      <c r="Q5" s="275"/>
      <c r="R5" s="276"/>
      <c r="S5" s="277"/>
      <c r="T5" s="277"/>
      <c r="U5" s="277"/>
      <c r="V5" s="276"/>
      <c r="W5" s="276"/>
      <c r="X5" s="276"/>
    </row>
    <row r="6" spans="1:24" s="84" customFormat="1" ht="21.75" customHeight="1">
      <c r="A6" s="280"/>
      <c r="B6" s="85">
        <v>2022</v>
      </c>
      <c r="C6" s="85">
        <v>2021</v>
      </c>
      <c r="D6" s="85">
        <v>2022</v>
      </c>
      <c r="E6" s="86" t="s">
        <v>3</v>
      </c>
      <c r="F6" s="85">
        <v>2021</v>
      </c>
      <c r="G6" s="85">
        <v>2022</v>
      </c>
      <c r="H6" s="86" t="s">
        <v>3</v>
      </c>
      <c r="I6" s="85">
        <v>2021</v>
      </c>
      <c r="J6" s="85">
        <v>2022</v>
      </c>
      <c r="K6" s="86" t="s">
        <v>3</v>
      </c>
      <c r="L6" s="85">
        <v>2021</v>
      </c>
      <c r="M6" s="85">
        <v>2022</v>
      </c>
      <c r="N6" s="86" t="s">
        <v>3</v>
      </c>
      <c r="O6" s="85">
        <v>2021</v>
      </c>
      <c r="P6" s="85">
        <v>2022</v>
      </c>
      <c r="Q6" s="86" t="s">
        <v>3</v>
      </c>
      <c r="R6" s="85">
        <v>2022</v>
      </c>
      <c r="S6" s="85">
        <v>2021</v>
      </c>
      <c r="T6" s="85">
        <v>2022</v>
      </c>
      <c r="U6" s="86" t="s">
        <v>3</v>
      </c>
      <c r="V6" s="85">
        <v>2021</v>
      </c>
      <c r="W6" s="85">
        <v>2022</v>
      </c>
      <c r="X6" s="86" t="s">
        <v>3</v>
      </c>
    </row>
    <row r="7" spans="1:24" s="88" customFormat="1" ht="10.5" customHeight="1">
      <c r="A7" s="87" t="s">
        <v>5</v>
      </c>
      <c r="B7" s="87">
        <v>1</v>
      </c>
      <c r="C7" s="87">
        <v>2</v>
      </c>
      <c r="D7" s="87">
        <v>3</v>
      </c>
      <c r="E7" s="87">
        <v>4</v>
      </c>
      <c r="F7" s="87">
        <v>5</v>
      </c>
      <c r="G7" s="87">
        <v>6</v>
      </c>
      <c r="H7" s="87">
        <v>7</v>
      </c>
      <c r="I7" s="87">
        <v>8</v>
      </c>
      <c r="J7" s="87">
        <v>9</v>
      </c>
      <c r="K7" s="87">
        <v>10</v>
      </c>
      <c r="L7" s="87">
        <v>11</v>
      </c>
      <c r="M7" s="87">
        <v>12</v>
      </c>
      <c r="N7" s="87">
        <v>13</v>
      </c>
      <c r="O7" s="87">
        <v>14</v>
      </c>
      <c r="P7" s="87">
        <v>15</v>
      </c>
      <c r="Q7" s="87">
        <v>16</v>
      </c>
      <c r="R7" s="87">
        <v>17</v>
      </c>
      <c r="S7" s="87">
        <v>18</v>
      </c>
      <c r="T7" s="87">
        <v>19</v>
      </c>
      <c r="U7" s="87">
        <v>20</v>
      </c>
      <c r="V7" s="87">
        <v>21</v>
      </c>
      <c r="W7" s="87">
        <v>22</v>
      </c>
      <c r="X7" s="87">
        <v>23</v>
      </c>
    </row>
    <row r="8" spans="1:24" s="93" customFormat="1" ht="18.75" customHeight="1">
      <c r="A8" s="89" t="s">
        <v>33</v>
      </c>
      <c r="B8" s="90">
        <f>SUM(B9:B28)</f>
        <v>400</v>
      </c>
      <c r="C8" s="90">
        <f>SUM(C9:C28)</f>
        <v>812</v>
      </c>
      <c r="D8" s="90">
        <f>SUM(D9:D28)</f>
        <v>397</v>
      </c>
      <c r="E8" s="91">
        <f t="shared" ref="E8:E28" si="0">IF(C8=0,"",ROUND(D8/C8*100,1))</f>
        <v>48.9</v>
      </c>
      <c r="F8" s="90">
        <f>SUM(F9:F28)</f>
        <v>193</v>
      </c>
      <c r="G8" s="90">
        <f>SUM(G9:G28)</f>
        <v>87</v>
      </c>
      <c r="H8" s="91">
        <f t="shared" ref="H8:H28" si="1">IF(F8=0,"",ROUND(G8/F8*100,1))</f>
        <v>45.1</v>
      </c>
      <c r="I8" s="90">
        <f>SUM(I9:I28)</f>
        <v>39</v>
      </c>
      <c r="J8" s="90">
        <f>SUM(J9:J28)</f>
        <v>14</v>
      </c>
      <c r="K8" s="91">
        <f t="shared" ref="K8:K28" si="2">IF(I8=0,"",ROUND(J8/I8*100,1))</f>
        <v>35.9</v>
      </c>
      <c r="L8" s="90">
        <f>SUM(L9:L28)</f>
        <v>15</v>
      </c>
      <c r="M8" s="90">
        <f>SUM(M9:M28)</f>
        <v>1</v>
      </c>
      <c r="N8" s="91">
        <f t="shared" ref="N8:N28" si="3">IF(L8=0,"",ROUND(M8/L8*100,1))</f>
        <v>6.7</v>
      </c>
      <c r="O8" s="90">
        <f>SUM(O9:O28)</f>
        <v>707</v>
      </c>
      <c r="P8" s="90">
        <f>SUM(P9:P28)</f>
        <v>274</v>
      </c>
      <c r="Q8" s="91">
        <f t="shared" ref="Q8:Q28" si="4">IF(O8=0,"",ROUND(P8/O8*100,1))</f>
        <v>38.799999999999997</v>
      </c>
      <c r="R8" s="90">
        <f>SUM(R9:R28)</f>
        <v>186</v>
      </c>
      <c r="S8" s="90">
        <f>SUM(S9:S28)</f>
        <v>272</v>
      </c>
      <c r="T8" s="90">
        <f>SUM(T9:T28)</f>
        <v>186</v>
      </c>
      <c r="U8" s="91">
        <f t="shared" ref="U8:U28" si="5">IF(S8=0,"",ROUND(T8/S8*100,1))</f>
        <v>68.400000000000006</v>
      </c>
      <c r="V8" s="90">
        <f>SUM(V9:V28)</f>
        <v>238</v>
      </c>
      <c r="W8" s="90">
        <f>SUM(W9:W28)</f>
        <v>102</v>
      </c>
      <c r="X8" s="92">
        <f t="shared" ref="X8:X28" si="6">IF(V8=0,"",ROUND(W8/V8*100,1))</f>
        <v>42.9</v>
      </c>
    </row>
    <row r="9" spans="1:24" ht="16.5" customHeight="1">
      <c r="A9" s="94" t="s">
        <v>34</v>
      </c>
      <c r="B9" s="95">
        <v>8</v>
      </c>
      <c r="C9" s="96">
        <v>33</v>
      </c>
      <c r="D9" s="97">
        <v>8</v>
      </c>
      <c r="E9" s="98">
        <f t="shared" si="0"/>
        <v>24.2</v>
      </c>
      <c r="F9" s="99">
        <v>10</v>
      </c>
      <c r="G9" s="99">
        <v>0</v>
      </c>
      <c r="H9" s="98">
        <f t="shared" si="1"/>
        <v>0</v>
      </c>
      <c r="I9" s="97">
        <v>3</v>
      </c>
      <c r="J9" s="97">
        <v>0</v>
      </c>
      <c r="K9" s="98">
        <f t="shared" si="2"/>
        <v>0</v>
      </c>
      <c r="L9" s="99">
        <v>2</v>
      </c>
      <c r="M9" s="99">
        <v>0</v>
      </c>
      <c r="N9" s="98">
        <f t="shared" si="3"/>
        <v>0</v>
      </c>
      <c r="O9" s="96">
        <v>31</v>
      </c>
      <c r="P9" s="99">
        <v>5</v>
      </c>
      <c r="Q9" s="98">
        <f t="shared" si="4"/>
        <v>16.100000000000001</v>
      </c>
      <c r="R9" s="99">
        <v>2</v>
      </c>
      <c r="S9" s="97">
        <v>9</v>
      </c>
      <c r="T9" s="100">
        <v>2</v>
      </c>
      <c r="U9" s="98">
        <f t="shared" si="5"/>
        <v>22.2</v>
      </c>
      <c r="V9" s="97">
        <v>9</v>
      </c>
      <c r="W9" s="101">
        <v>0</v>
      </c>
      <c r="X9" s="102">
        <f t="shared" si="6"/>
        <v>0</v>
      </c>
    </row>
    <row r="10" spans="1:24" ht="16.5" customHeight="1">
      <c r="A10" s="94" t="s">
        <v>35</v>
      </c>
      <c r="B10" s="95">
        <v>20</v>
      </c>
      <c r="C10" s="96">
        <v>43</v>
      </c>
      <c r="D10" s="97">
        <v>20</v>
      </c>
      <c r="E10" s="98">
        <f t="shared" si="0"/>
        <v>46.5</v>
      </c>
      <c r="F10" s="99">
        <v>8</v>
      </c>
      <c r="G10" s="99">
        <v>3</v>
      </c>
      <c r="H10" s="98">
        <f t="shared" si="1"/>
        <v>37.5</v>
      </c>
      <c r="I10" s="97">
        <v>2</v>
      </c>
      <c r="J10" s="97">
        <v>2</v>
      </c>
      <c r="K10" s="98">
        <f t="shared" si="2"/>
        <v>100</v>
      </c>
      <c r="L10" s="99">
        <v>0</v>
      </c>
      <c r="M10" s="99">
        <v>0</v>
      </c>
      <c r="N10" s="98" t="str">
        <f t="shared" si="3"/>
        <v/>
      </c>
      <c r="O10" s="96">
        <v>42</v>
      </c>
      <c r="P10" s="99">
        <v>17</v>
      </c>
      <c r="Q10" s="98">
        <f t="shared" si="4"/>
        <v>40.5</v>
      </c>
      <c r="R10" s="99">
        <v>9</v>
      </c>
      <c r="S10" s="97">
        <v>17</v>
      </c>
      <c r="T10" s="100">
        <v>9</v>
      </c>
      <c r="U10" s="98">
        <f t="shared" si="5"/>
        <v>52.9</v>
      </c>
      <c r="V10" s="97">
        <v>14</v>
      </c>
      <c r="W10" s="101">
        <v>6</v>
      </c>
      <c r="X10" s="102">
        <f t="shared" si="6"/>
        <v>42.9</v>
      </c>
    </row>
    <row r="11" spans="1:24" s="74" customFormat="1" ht="16.5" customHeight="1">
      <c r="A11" s="103" t="s">
        <v>36</v>
      </c>
      <c r="B11" s="104">
        <v>13</v>
      </c>
      <c r="C11" s="105">
        <v>28</v>
      </c>
      <c r="D11" s="101">
        <v>13</v>
      </c>
      <c r="E11" s="98">
        <f t="shared" si="0"/>
        <v>46.4</v>
      </c>
      <c r="F11" s="106">
        <v>10</v>
      </c>
      <c r="G11" s="106">
        <v>3</v>
      </c>
      <c r="H11" s="98">
        <f t="shared" si="1"/>
        <v>30</v>
      </c>
      <c r="I11" s="101">
        <v>4</v>
      </c>
      <c r="J11" s="101">
        <v>1</v>
      </c>
      <c r="K11" s="98">
        <f t="shared" si="2"/>
        <v>25</v>
      </c>
      <c r="L11" s="106">
        <v>1</v>
      </c>
      <c r="M11" s="99">
        <v>0</v>
      </c>
      <c r="N11" s="98">
        <f t="shared" si="3"/>
        <v>0</v>
      </c>
      <c r="O11" s="105">
        <v>27</v>
      </c>
      <c r="P11" s="106">
        <v>12</v>
      </c>
      <c r="Q11" s="98">
        <f t="shared" si="4"/>
        <v>44.4</v>
      </c>
      <c r="R11" s="106">
        <v>8</v>
      </c>
      <c r="S11" s="101">
        <v>10</v>
      </c>
      <c r="T11" s="107">
        <v>8</v>
      </c>
      <c r="U11" s="98">
        <f t="shared" si="5"/>
        <v>80</v>
      </c>
      <c r="V11" s="101">
        <v>9</v>
      </c>
      <c r="W11" s="101">
        <v>2</v>
      </c>
      <c r="X11" s="102">
        <f t="shared" si="6"/>
        <v>22.2</v>
      </c>
    </row>
    <row r="12" spans="1:24" s="74" customFormat="1" ht="16.5" customHeight="1">
      <c r="A12" s="103" t="s">
        <v>37</v>
      </c>
      <c r="B12" s="104">
        <v>9</v>
      </c>
      <c r="C12" s="105">
        <v>26</v>
      </c>
      <c r="D12" s="101">
        <v>9</v>
      </c>
      <c r="E12" s="98">
        <f t="shared" si="0"/>
        <v>34.6</v>
      </c>
      <c r="F12" s="106">
        <v>7</v>
      </c>
      <c r="G12" s="106">
        <v>2</v>
      </c>
      <c r="H12" s="98">
        <f t="shared" si="1"/>
        <v>28.6</v>
      </c>
      <c r="I12" s="101">
        <v>3</v>
      </c>
      <c r="J12" s="101">
        <v>0</v>
      </c>
      <c r="K12" s="98">
        <f t="shared" si="2"/>
        <v>0</v>
      </c>
      <c r="L12" s="106">
        <v>0</v>
      </c>
      <c r="M12" s="99">
        <v>0</v>
      </c>
      <c r="N12" s="98" t="str">
        <f t="shared" si="3"/>
        <v/>
      </c>
      <c r="O12" s="105">
        <v>26</v>
      </c>
      <c r="P12" s="106">
        <v>8</v>
      </c>
      <c r="Q12" s="98">
        <f t="shared" si="4"/>
        <v>30.8</v>
      </c>
      <c r="R12" s="106">
        <v>3</v>
      </c>
      <c r="S12" s="101">
        <v>8</v>
      </c>
      <c r="T12" s="107">
        <v>3</v>
      </c>
      <c r="U12" s="98">
        <f t="shared" si="5"/>
        <v>37.5</v>
      </c>
      <c r="V12" s="101">
        <v>7</v>
      </c>
      <c r="W12" s="101">
        <v>2</v>
      </c>
      <c r="X12" s="102">
        <f t="shared" si="6"/>
        <v>28.6</v>
      </c>
    </row>
    <row r="13" spans="1:24" s="74" customFormat="1" ht="16.5" customHeight="1">
      <c r="A13" s="103" t="s">
        <v>38</v>
      </c>
      <c r="B13" s="104">
        <v>3</v>
      </c>
      <c r="C13" s="105">
        <v>5</v>
      </c>
      <c r="D13" s="101">
        <v>3</v>
      </c>
      <c r="E13" s="98">
        <f t="shared" si="0"/>
        <v>60</v>
      </c>
      <c r="F13" s="106">
        <v>2</v>
      </c>
      <c r="G13" s="106">
        <v>1</v>
      </c>
      <c r="H13" s="98">
        <f t="shared" si="1"/>
        <v>50</v>
      </c>
      <c r="I13" s="101">
        <v>0</v>
      </c>
      <c r="J13" s="101">
        <v>0</v>
      </c>
      <c r="K13" s="98" t="str">
        <f t="shared" si="2"/>
        <v/>
      </c>
      <c r="L13" s="106">
        <v>0</v>
      </c>
      <c r="M13" s="99">
        <v>0</v>
      </c>
      <c r="N13" s="98" t="str">
        <f t="shared" si="3"/>
        <v/>
      </c>
      <c r="O13" s="105">
        <v>5</v>
      </c>
      <c r="P13" s="106">
        <v>2</v>
      </c>
      <c r="Q13" s="98">
        <f t="shared" si="4"/>
        <v>40</v>
      </c>
      <c r="R13" s="106">
        <v>1</v>
      </c>
      <c r="S13" s="101">
        <v>2</v>
      </c>
      <c r="T13" s="107">
        <v>1</v>
      </c>
      <c r="U13" s="98">
        <f t="shared" si="5"/>
        <v>50</v>
      </c>
      <c r="V13" s="101">
        <v>2</v>
      </c>
      <c r="W13" s="101">
        <v>1</v>
      </c>
      <c r="X13" s="102">
        <f t="shared" si="6"/>
        <v>50</v>
      </c>
    </row>
    <row r="14" spans="1:24" s="74" customFormat="1" ht="16.5" customHeight="1">
      <c r="A14" s="103" t="s">
        <v>39</v>
      </c>
      <c r="B14" s="104">
        <v>10</v>
      </c>
      <c r="C14" s="105">
        <v>24</v>
      </c>
      <c r="D14" s="101">
        <v>10</v>
      </c>
      <c r="E14" s="98">
        <f t="shared" si="0"/>
        <v>41.7</v>
      </c>
      <c r="F14" s="106">
        <v>8</v>
      </c>
      <c r="G14" s="106">
        <v>1</v>
      </c>
      <c r="H14" s="98">
        <f t="shared" si="1"/>
        <v>12.5</v>
      </c>
      <c r="I14" s="101">
        <v>1</v>
      </c>
      <c r="J14" s="101">
        <v>0</v>
      </c>
      <c r="K14" s="98">
        <f t="shared" si="2"/>
        <v>0</v>
      </c>
      <c r="L14" s="106">
        <v>4</v>
      </c>
      <c r="M14" s="99">
        <v>0</v>
      </c>
      <c r="N14" s="98">
        <f t="shared" si="3"/>
        <v>0</v>
      </c>
      <c r="O14" s="105">
        <v>21</v>
      </c>
      <c r="P14" s="106">
        <v>6</v>
      </c>
      <c r="Q14" s="98">
        <f t="shared" si="4"/>
        <v>28.6</v>
      </c>
      <c r="R14" s="106">
        <v>5</v>
      </c>
      <c r="S14" s="101">
        <v>7</v>
      </c>
      <c r="T14" s="107">
        <v>5</v>
      </c>
      <c r="U14" s="98">
        <f t="shared" si="5"/>
        <v>71.400000000000006</v>
      </c>
      <c r="V14" s="101">
        <v>6</v>
      </c>
      <c r="W14" s="101">
        <v>1</v>
      </c>
      <c r="X14" s="102">
        <f t="shared" si="6"/>
        <v>16.7</v>
      </c>
    </row>
    <row r="15" spans="1:24" s="74" customFormat="1" ht="16.5" customHeight="1">
      <c r="A15" s="103" t="s">
        <v>40</v>
      </c>
      <c r="B15" s="104">
        <v>27</v>
      </c>
      <c r="C15" s="105">
        <v>52</v>
      </c>
      <c r="D15" s="101">
        <v>27</v>
      </c>
      <c r="E15" s="98">
        <f t="shared" si="0"/>
        <v>51.9</v>
      </c>
      <c r="F15" s="106">
        <v>13</v>
      </c>
      <c r="G15" s="106">
        <v>7</v>
      </c>
      <c r="H15" s="98">
        <f t="shared" si="1"/>
        <v>53.8</v>
      </c>
      <c r="I15" s="101">
        <v>1</v>
      </c>
      <c r="J15" s="101">
        <v>1</v>
      </c>
      <c r="K15" s="98">
        <f t="shared" si="2"/>
        <v>100</v>
      </c>
      <c r="L15" s="106">
        <v>1</v>
      </c>
      <c r="M15" s="99">
        <v>0</v>
      </c>
      <c r="N15" s="98">
        <f t="shared" si="3"/>
        <v>0</v>
      </c>
      <c r="O15" s="105">
        <v>44</v>
      </c>
      <c r="P15" s="106">
        <v>10</v>
      </c>
      <c r="Q15" s="98">
        <f t="shared" si="4"/>
        <v>22.7</v>
      </c>
      <c r="R15" s="106">
        <v>15</v>
      </c>
      <c r="S15" s="101">
        <v>21</v>
      </c>
      <c r="T15" s="107">
        <v>15</v>
      </c>
      <c r="U15" s="98">
        <f t="shared" si="5"/>
        <v>71.400000000000006</v>
      </c>
      <c r="V15" s="101">
        <v>18</v>
      </c>
      <c r="W15" s="101">
        <v>7</v>
      </c>
      <c r="X15" s="102">
        <f t="shared" si="6"/>
        <v>38.9</v>
      </c>
    </row>
    <row r="16" spans="1:24" s="74" customFormat="1" ht="16.5" customHeight="1">
      <c r="A16" s="103" t="s">
        <v>41</v>
      </c>
      <c r="B16" s="104">
        <v>17</v>
      </c>
      <c r="C16" s="105">
        <v>42</v>
      </c>
      <c r="D16" s="101">
        <v>17</v>
      </c>
      <c r="E16" s="98">
        <f t="shared" si="0"/>
        <v>40.5</v>
      </c>
      <c r="F16" s="106">
        <v>4</v>
      </c>
      <c r="G16" s="106">
        <v>3</v>
      </c>
      <c r="H16" s="98">
        <f t="shared" si="1"/>
        <v>75</v>
      </c>
      <c r="I16" s="101">
        <v>2</v>
      </c>
      <c r="J16" s="101">
        <v>2</v>
      </c>
      <c r="K16" s="98">
        <f t="shared" si="2"/>
        <v>100</v>
      </c>
      <c r="L16" s="106">
        <v>0</v>
      </c>
      <c r="M16" s="99">
        <v>0</v>
      </c>
      <c r="N16" s="98" t="str">
        <f t="shared" si="3"/>
        <v/>
      </c>
      <c r="O16" s="105">
        <v>38</v>
      </c>
      <c r="P16" s="106">
        <v>9</v>
      </c>
      <c r="Q16" s="98">
        <f t="shared" si="4"/>
        <v>23.7</v>
      </c>
      <c r="R16" s="106">
        <v>6</v>
      </c>
      <c r="S16" s="101">
        <v>12</v>
      </c>
      <c r="T16" s="107">
        <v>6</v>
      </c>
      <c r="U16" s="98">
        <f t="shared" si="5"/>
        <v>50</v>
      </c>
      <c r="V16" s="101">
        <v>8</v>
      </c>
      <c r="W16" s="101">
        <v>2</v>
      </c>
      <c r="X16" s="102">
        <f t="shared" si="6"/>
        <v>25</v>
      </c>
    </row>
    <row r="17" spans="1:24" s="74" customFormat="1" ht="16.5" customHeight="1">
      <c r="A17" s="103" t="s">
        <v>42</v>
      </c>
      <c r="B17" s="104">
        <v>16</v>
      </c>
      <c r="C17" s="105">
        <v>21</v>
      </c>
      <c r="D17" s="101">
        <v>16</v>
      </c>
      <c r="E17" s="98">
        <f t="shared" si="0"/>
        <v>76.2</v>
      </c>
      <c r="F17" s="106">
        <v>8</v>
      </c>
      <c r="G17" s="106">
        <v>6</v>
      </c>
      <c r="H17" s="98">
        <f t="shared" si="1"/>
        <v>75</v>
      </c>
      <c r="I17" s="101">
        <v>2</v>
      </c>
      <c r="J17" s="101">
        <v>1</v>
      </c>
      <c r="K17" s="98">
        <f t="shared" si="2"/>
        <v>50</v>
      </c>
      <c r="L17" s="106">
        <v>1</v>
      </c>
      <c r="M17" s="99">
        <v>0</v>
      </c>
      <c r="N17" s="98">
        <f t="shared" si="3"/>
        <v>0</v>
      </c>
      <c r="O17" s="105">
        <v>20</v>
      </c>
      <c r="P17" s="106">
        <v>15</v>
      </c>
      <c r="Q17" s="98">
        <f t="shared" si="4"/>
        <v>75</v>
      </c>
      <c r="R17" s="106">
        <v>8</v>
      </c>
      <c r="S17" s="101">
        <v>5</v>
      </c>
      <c r="T17" s="107">
        <v>8</v>
      </c>
      <c r="U17" s="98">
        <f t="shared" si="5"/>
        <v>160</v>
      </c>
      <c r="V17" s="101">
        <v>4</v>
      </c>
      <c r="W17" s="101">
        <v>5</v>
      </c>
      <c r="X17" s="102">
        <f t="shared" si="6"/>
        <v>125</v>
      </c>
    </row>
    <row r="18" spans="1:24" s="74" customFormat="1" ht="16.5" customHeight="1">
      <c r="A18" s="103" t="s">
        <v>43</v>
      </c>
      <c r="B18" s="104">
        <v>15</v>
      </c>
      <c r="C18" s="105">
        <v>28</v>
      </c>
      <c r="D18" s="101">
        <v>15</v>
      </c>
      <c r="E18" s="98">
        <f t="shared" si="0"/>
        <v>53.6</v>
      </c>
      <c r="F18" s="106">
        <v>5</v>
      </c>
      <c r="G18" s="106">
        <v>3</v>
      </c>
      <c r="H18" s="98">
        <f t="shared" si="1"/>
        <v>60</v>
      </c>
      <c r="I18" s="101">
        <v>8</v>
      </c>
      <c r="J18" s="101">
        <v>0</v>
      </c>
      <c r="K18" s="98">
        <f t="shared" si="2"/>
        <v>0</v>
      </c>
      <c r="L18" s="106">
        <v>0</v>
      </c>
      <c r="M18" s="99">
        <v>0</v>
      </c>
      <c r="N18" s="98" t="str">
        <f t="shared" si="3"/>
        <v/>
      </c>
      <c r="O18" s="105">
        <v>22</v>
      </c>
      <c r="P18" s="106">
        <v>13</v>
      </c>
      <c r="Q18" s="98">
        <f t="shared" si="4"/>
        <v>59.1</v>
      </c>
      <c r="R18" s="106">
        <v>6</v>
      </c>
      <c r="S18" s="101">
        <v>4</v>
      </c>
      <c r="T18" s="107">
        <v>6</v>
      </c>
      <c r="U18" s="98">
        <f t="shared" si="5"/>
        <v>150</v>
      </c>
      <c r="V18" s="101">
        <v>4</v>
      </c>
      <c r="W18" s="101">
        <v>3</v>
      </c>
      <c r="X18" s="102">
        <f t="shared" si="6"/>
        <v>75</v>
      </c>
    </row>
    <row r="19" spans="1:24" s="74" customFormat="1" ht="16.5" customHeight="1">
      <c r="A19" s="103" t="s">
        <v>44</v>
      </c>
      <c r="B19" s="104">
        <v>31</v>
      </c>
      <c r="C19" s="105">
        <v>54</v>
      </c>
      <c r="D19" s="101">
        <v>31</v>
      </c>
      <c r="E19" s="98">
        <f t="shared" si="0"/>
        <v>57.4</v>
      </c>
      <c r="F19" s="106">
        <v>10</v>
      </c>
      <c r="G19" s="106">
        <v>3</v>
      </c>
      <c r="H19" s="98">
        <f t="shared" si="1"/>
        <v>30</v>
      </c>
      <c r="I19" s="101">
        <v>3</v>
      </c>
      <c r="J19" s="101">
        <v>0</v>
      </c>
      <c r="K19" s="98">
        <f t="shared" si="2"/>
        <v>0</v>
      </c>
      <c r="L19" s="106">
        <v>1</v>
      </c>
      <c r="M19" s="99">
        <v>0</v>
      </c>
      <c r="N19" s="98">
        <f t="shared" si="3"/>
        <v>0</v>
      </c>
      <c r="O19" s="105">
        <v>43</v>
      </c>
      <c r="P19" s="106">
        <v>13</v>
      </c>
      <c r="Q19" s="98">
        <f t="shared" si="4"/>
        <v>30.2</v>
      </c>
      <c r="R19" s="106">
        <v>17</v>
      </c>
      <c r="S19" s="101">
        <v>24</v>
      </c>
      <c r="T19" s="107">
        <v>17</v>
      </c>
      <c r="U19" s="98">
        <f t="shared" si="5"/>
        <v>70.8</v>
      </c>
      <c r="V19" s="101">
        <v>22</v>
      </c>
      <c r="W19" s="101">
        <v>5</v>
      </c>
      <c r="X19" s="102">
        <f t="shared" si="6"/>
        <v>22.7</v>
      </c>
    </row>
    <row r="20" spans="1:24" s="74" customFormat="1" ht="16.5" customHeight="1">
      <c r="A20" s="103" t="s">
        <v>45</v>
      </c>
      <c r="B20" s="104">
        <v>18</v>
      </c>
      <c r="C20" s="105">
        <v>55</v>
      </c>
      <c r="D20" s="101">
        <v>18</v>
      </c>
      <c r="E20" s="98">
        <f t="shared" si="0"/>
        <v>32.700000000000003</v>
      </c>
      <c r="F20" s="106">
        <v>13</v>
      </c>
      <c r="G20" s="106">
        <v>3</v>
      </c>
      <c r="H20" s="98">
        <f t="shared" si="1"/>
        <v>23.1</v>
      </c>
      <c r="I20" s="101">
        <v>0</v>
      </c>
      <c r="J20" s="101">
        <v>1</v>
      </c>
      <c r="K20" s="98" t="str">
        <f t="shared" si="2"/>
        <v/>
      </c>
      <c r="L20" s="106">
        <v>0</v>
      </c>
      <c r="M20" s="99">
        <v>0</v>
      </c>
      <c r="N20" s="98" t="str">
        <f t="shared" si="3"/>
        <v/>
      </c>
      <c r="O20" s="105">
        <v>45</v>
      </c>
      <c r="P20" s="106">
        <v>12</v>
      </c>
      <c r="Q20" s="98">
        <f t="shared" si="4"/>
        <v>26.7</v>
      </c>
      <c r="R20" s="106">
        <v>8</v>
      </c>
      <c r="S20" s="101">
        <v>20</v>
      </c>
      <c r="T20" s="107">
        <v>8</v>
      </c>
      <c r="U20" s="98">
        <f t="shared" si="5"/>
        <v>40</v>
      </c>
      <c r="V20" s="101">
        <v>16</v>
      </c>
      <c r="W20" s="101">
        <v>4</v>
      </c>
      <c r="X20" s="102">
        <f t="shared" si="6"/>
        <v>25</v>
      </c>
    </row>
    <row r="21" spans="1:24" s="74" customFormat="1" ht="16.5" customHeight="1">
      <c r="A21" s="103" t="s">
        <v>46</v>
      </c>
      <c r="B21" s="104">
        <v>18</v>
      </c>
      <c r="C21" s="105">
        <v>32</v>
      </c>
      <c r="D21" s="101">
        <v>18</v>
      </c>
      <c r="E21" s="98">
        <f t="shared" si="0"/>
        <v>56.3</v>
      </c>
      <c r="F21" s="106">
        <v>8</v>
      </c>
      <c r="G21" s="106">
        <v>7</v>
      </c>
      <c r="H21" s="98">
        <f t="shared" si="1"/>
        <v>87.5</v>
      </c>
      <c r="I21" s="101">
        <v>2</v>
      </c>
      <c r="J21" s="101">
        <v>0</v>
      </c>
      <c r="K21" s="98">
        <f t="shared" si="2"/>
        <v>0</v>
      </c>
      <c r="L21" s="106">
        <v>1</v>
      </c>
      <c r="M21" s="99">
        <v>1</v>
      </c>
      <c r="N21" s="98">
        <f t="shared" si="3"/>
        <v>100</v>
      </c>
      <c r="O21" s="105">
        <v>31</v>
      </c>
      <c r="P21" s="106">
        <v>15</v>
      </c>
      <c r="Q21" s="98">
        <f t="shared" si="4"/>
        <v>48.4</v>
      </c>
      <c r="R21" s="106">
        <v>7</v>
      </c>
      <c r="S21" s="101">
        <v>10</v>
      </c>
      <c r="T21" s="107">
        <v>7</v>
      </c>
      <c r="U21" s="98">
        <f t="shared" si="5"/>
        <v>70</v>
      </c>
      <c r="V21" s="101">
        <v>10</v>
      </c>
      <c r="W21" s="101">
        <v>4</v>
      </c>
      <c r="X21" s="102">
        <f t="shared" si="6"/>
        <v>40</v>
      </c>
    </row>
    <row r="22" spans="1:24" ht="16.5" customHeight="1">
      <c r="A22" s="94" t="s">
        <v>47</v>
      </c>
      <c r="B22" s="95">
        <v>17</v>
      </c>
      <c r="C22" s="96">
        <v>28</v>
      </c>
      <c r="D22" s="97">
        <v>17</v>
      </c>
      <c r="E22" s="98">
        <f t="shared" si="0"/>
        <v>60.7</v>
      </c>
      <c r="F22" s="99">
        <v>5</v>
      </c>
      <c r="G22" s="99">
        <v>3</v>
      </c>
      <c r="H22" s="98">
        <f t="shared" si="1"/>
        <v>60</v>
      </c>
      <c r="I22" s="97">
        <v>0</v>
      </c>
      <c r="J22" s="97">
        <v>0</v>
      </c>
      <c r="K22" s="98" t="str">
        <f t="shared" si="2"/>
        <v/>
      </c>
      <c r="L22" s="99">
        <v>1</v>
      </c>
      <c r="M22" s="99">
        <v>0</v>
      </c>
      <c r="N22" s="98">
        <f t="shared" si="3"/>
        <v>0</v>
      </c>
      <c r="O22" s="96">
        <v>23</v>
      </c>
      <c r="P22" s="99">
        <v>10</v>
      </c>
      <c r="Q22" s="98">
        <f t="shared" si="4"/>
        <v>43.5</v>
      </c>
      <c r="R22" s="99">
        <v>5</v>
      </c>
      <c r="S22" s="97">
        <v>12</v>
      </c>
      <c r="T22" s="100">
        <v>5</v>
      </c>
      <c r="U22" s="98">
        <f t="shared" si="5"/>
        <v>41.7</v>
      </c>
      <c r="V22" s="97">
        <v>12</v>
      </c>
      <c r="W22" s="101">
        <v>3</v>
      </c>
      <c r="X22" s="102">
        <f t="shared" si="6"/>
        <v>25</v>
      </c>
    </row>
    <row r="23" spans="1:24" ht="16.5" customHeight="1">
      <c r="A23" s="94" t="s">
        <v>48</v>
      </c>
      <c r="B23" s="95">
        <v>17</v>
      </c>
      <c r="C23" s="96">
        <v>29</v>
      </c>
      <c r="D23" s="97">
        <v>17</v>
      </c>
      <c r="E23" s="98">
        <f t="shared" si="0"/>
        <v>58.6</v>
      </c>
      <c r="F23" s="99">
        <v>6</v>
      </c>
      <c r="G23" s="99">
        <v>2</v>
      </c>
      <c r="H23" s="98">
        <f t="shared" si="1"/>
        <v>33.299999999999997</v>
      </c>
      <c r="I23" s="97">
        <v>2</v>
      </c>
      <c r="J23" s="97">
        <v>0</v>
      </c>
      <c r="K23" s="98">
        <f t="shared" si="2"/>
        <v>0</v>
      </c>
      <c r="L23" s="99">
        <v>1</v>
      </c>
      <c r="M23" s="99">
        <v>0</v>
      </c>
      <c r="N23" s="98">
        <f t="shared" si="3"/>
        <v>0</v>
      </c>
      <c r="O23" s="96">
        <v>26</v>
      </c>
      <c r="P23" s="99">
        <v>8</v>
      </c>
      <c r="Q23" s="98">
        <f t="shared" si="4"/>
        <v>30.8</v>
      </c>
      <c r="R23" s="99">
        <v>11</v>
      </c>
      <c r="S23" s="97">
        <v>14</v>
      </c>
      <c r="T23" s="100">
        <v>11</v>
      </c>
      <c r="U23" s="98">
        <f t="shared" si="5"/>
        <v>78.599999999999994</v>
      </c>
      <c r="V23" s="97">
        <v>13</v>
      </c>
      <c r="W23" s="101">
        <v>7</v>
      </c>
      <c r="X23" s="102">
        <f t="shared" si="6"/>
        <v>53.8</v>
      </c>
    </row>
    <row r="24" spans="1:24" ht="16.5" customHeight="1">
      <c r="A24" s="94" t="s">
        <v>49</v>
      </c>
      <c r="B24" s="95">
        <v>18</v>
      </c>
      <c r="C24" s="96">
        <v>32</v>
      </c>
      <c r="D24" s="97">
        <v>16</v>
      </c>
      <c r="E24" s="98">
        <f t="shared" si="0"/>
        <v>50</v>
      </c>
      <c r="F24" s="99">
        <v>8</v>
      </c>
      <c r="G24" s="99">
        <v>6</v>
      </c>
      <c r="H24" s="98">
        <f t="shared" si="1"/>
        <v>75</v>
      </c>
      <c r="I24" s="97">
        <v>0</v>
      </c>
      <c r="J24" s="97">
        <v>1</v>
      </c>
      <c r="K24" s="98" t="str">
        <f t="shared" si="2"/>
        <v/>
      </c>
      <c r="L24" s="99">
        <v>0</v>
      </c>
      <c r="M24" s="99">
        <v>0</v>
      </c>
      <c r="N24" s="98" t="str">
        <f t="shared" si="3"/>
        <v/>
      </c>
      <c r="O24" s="96">
        <v>28</v>
      </c>
      <c r="P24" s="99">
        <v>11</v>
      </c>
      <c r="Q24" s="98">
        <f t="shared" si="4"/>
        <v>39.299999999999997</v>
      </c>
      <c r="R24" s="99">
        <v>4</v>
      </c>
      <c r="S24" s="97">
        <v>6</v>
      </c>
      <c r="T24" s="100">
        <v>4</v>
      </c>
      <c r="U24" s="98">
        <f t="shared" si="5"/>
        <v>66.7</v>
      </c>
      <c r="V24" s="97">
        <v>5</v>
      </c>
      <c r="W24" s="101">
        <v>2</v>
      </c>
      <c r="X24" s="102">
        <f t="shared" si="6"/>
        <v>40</v>
      </c>
    </row>
    <row r="25" spans="1:24" ht="16.5" customHeight="1">
      <c r="A25" s="94" t="s">
        <v>50</v>
      </c>
      <c r="B25" s="95">
        <v>23</v>
      </c>
      <c r="C25" s="96">
        <v>43</v>
      </c>
      <c r="D25" s="97">
        <v>23</v>
      </c>
      <c r="E25" s="98">
        <f t="shared" si="0"/>
        <v>53.5</v>
      </c>
      <c r="F25" s="99">
        <v>8</v>
      </c>
      <c r="G25" s="99">
        <v>3</v>
      </c>
      <c r="H25" s="98">
        <f t="shared" si="1"/>
        <v>37.5</v>
      </c>
      <c r="I25" s="97">
        <v>1</v>
      </c>
      <c r="J25" s="97">
        <v>0</v>
      </c>
      <c r="K25" s="98">
        <f t="shared" si="2"/>
        <v>0</v>
      </c>
      <c r="L25" s="99">
        <v>0</v>
      </c>
      <c r="M25" s="99">
        <v>0</v>
      </c>
      <c r="N25" s="98" t="str">
        <f t="shared" si="3"/>
        <v/>
      </c>
      <c r="O25" s="96">
        <v>39</v>
      </c>
      <c r="P25" s="99">
        <v>23</v>
      </c>
      <c r="Q25" s="98">
        <f t="shared" si="4"/>
        <v>59</v>
      </c>
      <c r="R25" s="99">
        <v>13</v>
      </c>
      <c r="S25" s="97">
        <v>12</v>
      </c>
      <c r="T25" s="100">
        <v>13</v>
      </c>
      <c r="U25" s="98">
        <f t="shared" si="5"/>
        <v>108.3</v>
      </c>
      <c r="V25" s="97">
        <v>11</v>
      </c>
      <c r="W25" s="101">
        <v>8</v>
      </c>
      <c r="X25" s="102">
        <f t="shared" si="6"/>
        <v>72.7</v>
      </c>
    </row>
    <row r="26" spans="1:24" ht="16.5" customHeight="1">
      <c r="A26" s="94" t="s">
        <v>51</v>
      </c>
      <c r="B26" s="95">
        <v>32</v>
      </c>
      <c r="C26" s="96">
        <v>50</v>
      </c>
      <c r="D26" s="97">
        <v>32</v>
      </c>
      <c r="E26" s="98">
        <f t="shared" si="0"/>
        <v>64</v>
      </c>
      <c r="F26" s="99">
        <v>20</v>
      </c>
      <c r="G26" s="99">
        <v>7</v>
      </c>
      <c r="H26" s="98">
        <f t="shared" si="1"/>
        <v>35</v>
      </c>
      <c r="I26" s="97">
        <v>3</v>
      </c>
      <c r="J26" s="97">
        <v>4</v>
      </c>
      <c r="K26" s="98">
        <f t="shared" si="2"/>
        <v>133.30000000000001</v>
      </c>
      <c r="L26" s="99">
        <v>1</v>
      </c>
      <c r="M26" s="99">
        <v>0</v>
      </c>
      <c r="N26" s="98">
        <f t="shared" si="3"/>
        <v>0</v>
      </c>
      <c r="O26" s="96">
        <v>49</v>
      </c>
      <c r="P26" s="99">
        <v>31</v>
      </c>
      <c r="Q26" s="98">
        <f t="shared" si="4"/>
        <v>63.3</v>
      </c>
      <c r="R26" s="99">
        <v>22</v>
      </c>
      <c r="S26" s="97">
        <v>15</v>
      </c>
      <c r="T26" s="100">
        <v>22</v>
      </c>
      <c r="U26" s="98">
        <f t="shared" si="5"/>
        <v>146.69999999999999</v>
      </c>
      <c r="V26" s="97">
        <v>12</v>
      </c>
      <c r="W26" s="101">
        <v>12</v>
      </c>
      <c r="X26" s="102">
        <f t="shared" si="6"/>
        <v>100</v>
      </c>
    </row>
    <row r="27" spans="1:24" ht="16.5" customHeight="1">
      <c r="A27" s="94" t="s">
        <v>52</v>
      </c>
      <c r="B27" s="95">
        <v>22</v>
      </c>
      <c r="C27" s="96">
        <v>43</v>
      </c>
      <c r="D27" s="97">
        <v>21</v>
      </c>
      <c r="E27" s="98">
        <f t="shared" si="0"/>
        <v>48.8</v>
      </c>
      <c r="F27" s="99">
        <v>5</v>
      </c>
      <c r="G27" s="99">
        <v>4</v>
      </c>
      <c r="H27" s="98">
        <f t="shared" si="1"/>
        <v>80</v>
      </c>
      <c r="I27" s="97">
        <v>0</v>
      </c>
      <c r="J27" s="97">
        <v>0</v>
      </c>
      <c r="K27" s="98" t="str">
        <f t="shared" si="2"/>
        <v/>
      </c>
      <c r="L27" s="99">
        <v>1</v>
      </c>
      <c r="M27" s="99">
        <v>0</v>
      </c>
      <c r="N27" s="98">
        <f t="shared" si="3"/>
        <v>0</v>
      </c>
      <c r="O27" s="96">
        <v>38</v>
      </c>
      <c r="P27" s="99">
        <v>17</v>
      </c>
      <c r="Q27" s="98">
        <f t="shared" si="4"/>
        <v>44.7</v>
      </c>
      <c r="R27" s="99">
        <v>8</v>
      </c>
      <c r="S27" s="97">
        <v>11</v>
      </c>
      <c r="T27" s="100">
        <v>8</v>
      </c>
      <c r="U27" s="98">
        <f t="shared" si="5"/>
        <v>72.7</v>
      </c>
      <c r="V27" s="97">
        <v>10</v>
      </c>
      <c r="W27" s="101">
        <v>6</v>
      </c>
      <c r="X27" s="102">
        <f t="shared" si="6"/>
        <v>60</v>
      </c>
    </row>
    <row r="28" spans="1:24" ht="16.5" customHeight="1">
      <c r="A28" s="94" t="s">
        <v>53</v>
      </c>
      <c r="B28" s="95">
        <v>66</v>
      </c>
      <c r="C28" s="96">
        <v>144</v>
      </c>
      <c r="D28" s="97">
        <v>66</v>
      </c>
      <c r="E28" s="98">
        <f t="shared" si="0"/>
        <v>45.8</v>
      </c>
      <c r="F28" s="99">
        <v>35</v>
      </c>
      <c r="G28" s="99">
        <v>20</v>
      </c>
      <c r="H28" s="98">
        <f t="shared" si="1"/>
        <v>57.1</v>
      </c>
      <c r="I28" s="97">
        <v>2</v>
      </c>
      <c r="J28" s="97">
        <v>1</v>
      </c>
      <c r="K28" s="98">
        <f t="shared" si="2"/>
        <v>50</v>
      </c>
      <c r="L28" s="99">
        <v>0</v>
      </c>
      <c r="M28" s="99">
        <v>0</v>
      </c>
      <c r="N28" s="98" t="str">
        <f t="shared" si="3"/>
        <v/>
      </c>
      <c r="O28" s="96">
        <v>109</v>
      </c>
      <c r="P28" s="99">
        <v>37</v>
      </c>
      <c r="Q28" s="98">
        <f t="shared" si="4"/>
        <v>33.9</v>
      </c>
      <c r="R28" s="99">
        <v>28</v>
      </c>
      <c r="S28" s="97">
        <v>53</v>
      </c>
      <c r="T28" s="100">
        <v>28</v>
      </c>
      <c r="U28" s="98">
        <f t="shared" si="5"/>
        <v>52.8</v>
      </c>
      <c r="V28" s="97">
        <v>46</v>
      </c>
      <c r="W28" s="101">
        <v>22</v>
      </c>
      <c r="X28" s="102">
        <f t="shared" si="6"/>
        <v>47.8</v>
      </c>
    </row>
    <row r="29" spans="1:24" ht="42" customHeight="1">
      <c r="B29" s="278" t="s">
        <v>54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4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</row>
    <row r="31" spans="1:24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</row>
  </sheetData>
  <mergeCells count="14">
    <mergeCell ref="V3:X5"/>
    <mergeCell ref="B29:N29"/>
    <mergeCell ref="B1:N1"/>
    <mergeCell ref="A3:A6"/>
    <mergeCell ref="B3:B5"/>
    <mergeCell ref="C3:E5"/>
    <mergeCell ref="F3:H5"/>
    <mergeCell ref="I3:K5"/>
    <mergeCell ref="L3:N5"/>
    <mergeCell ref="A30:K30"/>
    <mergeCell ref="A31:K31"/>
    <mergeCell ref="O3:Q5"/>
    <mergeCell ref="R3:R5"/>
    <mergeCell ref="S3:U5"/>
  </mergeCells>
  <printOptions horizontalCentered="1"/>
  <pageMargins left="0" right="0" top="0" bottom="0" header="0.511811023622047" footer="0.511811023622047"/>
  <pageSetup paperSize="9" scale="92" orientation="landscape" horizontalDpi="300" verticalDpi="300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J19"/>
  <sheetViews>
    <sheetView view="pageBreakPreview" zoomScale="90" zoomScaleNormal="70" zoomScalePageLayoutView="90" workbookViewId="0">
      <selection activeCell="B3" sqref="B3:C4"/>
    </sheetView>
  </sheetViews>
  <sheetFormatPr defaultColWidth="8" defaultRowHeight="15"/>
  <cols>
    <col min="1" max="1" width="60" style="1" customWidth="1"/>
    <col min="2" max="2" width="22" style="1" customWidth="1"/>
    <col min="3" max="3" width="21.5703125" style="1" customWidth="1"/>
    <col min="4" max="4" width="13.7109375" style="1" customWidth="1"/>
    <col min="5" max="5" width="15.5703125" style="1" customWidth="1"/>
    <col min="6" max="1024" width="8" style="1"/>
  </cols>
  <sheetData>
    <row r="1" spans="1:9" ht="52.5" customHeight="1">
      <c r="A1" s="257" t="s">
        <v>75</v>
      </c>
      <c r="B1" s="257"/>
      <c r="C1" s="257"/>
      <c r="D1" s="257"/>
      <c r="E1" s="257"/>
    </row>
    <row r="2" spans="1:9" ht="29.25" customHeight="1">
      <c r="A2" s="281" t="s">
        <v>76</v>
      </c>
      <c r="B2" s="281"/>
      <c r="C2" s="281"/>
      <c r="D2" s="281"/>
      <c r="E2" s="281"/>
    </row>
    <row r="3" spans="1:9" s="3" customFormat="1" ht="23.25" customHeight="1">
      <c r="A3" s="255" t="s">
        <v>1</v>
      </c>
      <c r="B3" s="258" t="s">
        <v>109</v>
      </c>
      <c r="C3" s="258" t="s">
        <v>110</v>
      </c>
      <c r="D3" s="271" t="s">
        <v>2</v>
      </c>
      <c r="E3" s="271"/>
    </row>
    <row r="4" spans="1:9" s="3" customFormat="1" ht="30">
      <c r="A4" s="255"/>
      <c r="B4" s="258"/>
      <c r="C4" s="258"/>
      <c r="D4" s="4" t="s">
        <v>3</v>
      </c>
      <c r="E4" s="5" t="s">
        <v>4</v>
      </c>
    </row>
    <row r="5" spans="1:9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32.25" customHeight="1">
      <c r="A6" s="9" t="s">
        <v>56</v>
      </c>
      <c r="B6" s="109" t="s">
        <v>66</v>
      </c>
      <c r="C6" s="110">
        <f>'8'!B8</f>
        <v>88</v>
      </c>
      <c r="D6" s="68" t="s">
        <v>67</v>
      </c>
      <c r="E6" s="13" t="s">
        <v>67</v>
      </c>
      <c r="I6" s="14"/>
    </row>
    <row r="7" spans="1:9" s="3" customFormat="1" ht="32.25" customHeight="1">
      <c r="A7" s="9" t="s">
        <v>59</v>
      </c>
      <c r="B7" s="11">
        <f>'8'!C8</f>
        <v>187</v>
      </c>
      <c r="C7" s="11">
        <f>'8'!D8</f>
        <v>87</v>
      </c>
      <c r="D7" s="68">
        <f>IF(B7=0,"",ROUND(C7/B7*100,1))</f>
        <v>46.5</v>
      </c>
      <c r="E7" s="15">
        <f>C7-B7</f>
        <v>-100</v>
      </c>
      <c r="I7" s="14"/>
    </row>
    <row r="8" spans="1:9" s="3" customFormat="1" ht="31.5" customHeight="1">
      <c r="A8" s="16" t="s">
        <v>60</v>
      </c>
      <c r="B8" s="11">
        <f>'8'!F8</f>
        <v>55</v>
      </c>
      <c r="C8" s="11">
        <f>'8'!G8</f>
        <v>8</v>
      </c>
      <c r="D8" s="68">
        <f>IF(B8=0,"",ROUND(C8/B8*100,1))</f>
        <v>14.5</v>
      </c>
      <c r="E8" s="15">
        <f>C8-B8</f>
        <v>-47</v>
      </c>
      <c r="I8" s="14"/>
    </row>
    <row r="9" spans="1:9" s="3" customFormat="1" ht="41.25" customHeight="1">
      <c r="A9" s="17" t="s">
        <v>68</v>
      </c>
      <c r="B9" s="11">
        <f>'8'!I8</f>
        <v>8</v>
      </c>
      <c r="C9" s="11">
        <f>'8'!J8</f>
        <v>3</v>
      </c>
      <c r="D9" s="68">
        <f>IF(B9=0,"",ROUND(C9/B9*100,1))</f>
        <v>37.5</v>
      </c>
      <c r="E9" s="15">
        <f>C9-B9</f>
        <v>-5</v>
      </c>
      <c r="I9" s="14"/>
    </row>
    <row r="10" spans="1:9" s="3" customFormat="1" ht="48.75" customHeight="1">
      <c r="A10" s="17" t="s">
        <v>69</v>
      </c>
      <c r="B10" s="11">
        <f>'8'!L8</f>
        <v>1</v>
      </c>
      <c r="C10" s="11">
        <f>'8'!M8</f>
        <v>1</v>
      </c>
      <c r="D10" s="68">
        <f>IF(B10=0,"",ROUND(C10/B10*100,1))</f>
        <v>100</v>
      </c>
      <c r="E10" s="15">
        <f>C10-B10</f>
        <v>0</v>
      </c>
      <c r="I10" s="14"/>
    </row>
    <row r="11" spans="1:9" s="3" customFormat="1" ht="54.75" customHeight="1">
      <c r="A11" s="17" t="s">
        <v>12</v>
      </c>
      <c r="B11" s="11">
        <f>'8'!O8</f>
        <v>138</v>
      </c>
      <c r="C11" s="11">
        <f>'8'!P8</f>
        <v>55</v>
      </c>
      <c r="D11" s="68">
        <f>IF(B11=0,"",ROUND(C11/B11*100,1))</f>
        <v>39.9</v>
      </c>
      <c r="E11" s="15">
        <f>C11-B11</f>
        <v>-83</v>
      </c>
      <c r="I11" s="14"/>
    </row>
    <row r="12" spans="1:9" s="3" customFormat="1" ht="12.75" customHeight="1">
      <c r="A12" s="254" t="s">
        <v>13</v>
      </c>
      <c r="B12" s="254"/>
      <c r="C12" s="254"/>
      <c r="D12" s="254"/>
      <c r="E12" s="254"/>
      <c r="I12" s="14"/>
    </row>
    <row r="13" spans="1:9" s="3" customFormat="1" ht="18" customHeight="1">
      <c r="A13" s="254"/>
      <c r="B13" s="254"/>
      <c r="C13" s="254"/>
      <c r="D13" s="254"/>
      <c r="E13" s="254"/>
      <c r="I13" s="14"/>
    </row>
    <row r="14" spans="1:9" s="3" customFormat="1" ht="20.25" customHeight="1">
      <c r="A14" s="255" t="s">
        <v>1</v>
      </c>
      <c r="B14" s="255" t="s">
        <v>111</v>
      </c>
      <c r="C14" s="255" t="s">
        <v>112</v>
      </c>
      <c r="D14" s="271" t="s">
        <v>2</v>
      </c>
      <c r="E14" s="271"/>
      <c r="I14" s="14"/>
    </row>
    <row r="15" spans="1:9" ht="29.25" customHeight="1">
      <c r="A15" s="255"/>
      <c r="B15" s="255"/>
      <c r="C15" s="255"/>
      <c r="D15" s="66" t="s">
        <v>3</v>
      </c>
      <c r="E15" s="5" t="s">
        <v>14</v>
      </c>
      <c r="I15" s="14"/>
    </row>
    <row r="16" spans="1:9" ht="28.5" customHeight="1">
      <c r="A16" s="9" t="s">
        <v>77</v>
      </c>
      <c r="B16" s="111" t="s">
        <v>66</v>
      </c>
      <c r="C16" s="69">
        <f>'8'!R8</f>
        <v>48</v>
      </c>
      <c r="D16" s="68" t="s">
        <v>58</v>
      </c>
      <c r="E16" s="68" t="s">
        <v>58</v>
      </c>
      <c r="I16" s="14"/>
    </row>
    <row r="17" spans="1:12" ht="25.5" customHeight="1">
      <c r="A17" s="22" t="s">
        <v>59</v>
      </c>
      <c r="B17" s="23">
        <f>'8'!S8</f>
        <v>52</v>
      </c>
      <c r="C17" s="23">
        <f>'8'!T8</f>
        <v>47</v>
      </c>
      <c r="D17" s="68">
        <f>IF(B17=0,"",ROUND(C17/B17*100,1))</f>
        <v>90.4</v>
      </c>
      <c r="E17" s="24">
        <f>C17-B17</f>
        <v>-5</v>
      </c>
      <c r="I17" s="14"/>
    </row>
    <row r="18" spans="1:12" ht="30" customHeight="1">
      <c r="A18" s="22" t="s">
        <v>17</v>
      </c>
      <c r="B18" s="23">
        <f>'8'!V8</f>
        <v>32</v>
      </c>
      <c r="C18" s="23">
        <f>'8'!W8</f>
        <v>29</v>
      </c>
      <c r="D18" s="68">
        <f>IF(B18=0,"",ROUND(C18/B18*100,1))</f>
        <v>90.6</v>
      </c>
      <c r="E18" s="24">
        <f>C18-B18</f>
        <v>-3</v>
      </c>
      <c r="F18" s="112"/>
      <c r="G18" s="112"/>
      <c r="H18" s="112"/>
      <c r="I18" s="113"/>
      <c r="J18" s="112"/>
      <c r="K18" s="112"/>
      <c r="L18" s="112"/>
    </row>
    <row r="19" spans="1:12" ht="66" customHeight="1">
      <c r="A19" s="253" t="s">
        <v>19</v>
      </c>
      <c r="B19" s="253"/>
      <c r="C19" s="253"/>
      <c r="D19" s="253"/>
      <c r="E19" s="253"/>
      <c r="F19" s="114"/>
      <c r="G19" s="114"/>
      <c r="H19" s="114"/>
      <c r="I19" s="114"/>
      <c r="J19" s="114"/>
      <c r="K19" s="114"/>
      <c r="L19" s="114"/>
    </row>
  </sheetData>
  <mergeCells count="12">
    <mergeCell ref="A1:E1"/>
    <mergeCell ref="A2:E2"/>
    <mergeCell ref="A3:A4"/>
    <mergeCell ref="B3:B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" right="0" top="0" bottom="0" header="0.511811023622047" footer="0.511811023622047"/>
  <pageSetup paperSize="9"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52"/>
  <sheetViews>
    <sheetView view="pageBreakPreview" topLeftCell="H1" zoomScale="90" zoomScaleNormal="90" zoomScalePageLayoutView="90" workbookViewId="0">
      <selection activeCell="V9" sqref="V9:W28"/>
    </sheetView>
  </sheetViews>
  <sheetFormatPr defaultColWidth="9.140625" defaultRowHeight="15"/>
  <cols>
    <col min="1" max="1" width="20.7109375" style="25" customWidth="1"/>
    <col min="2" max="2" width="13.42578125" style="25" customWidth="1"/>
    <col min="3" max="4" width="10.5703125" style="25" customWidth="1"/>
    <col min="5" max="5" width="8.5703125" style="25" customWidth="1"/>
    <col min="6" max="7" width="10.5703125" style="25" customWidth="1"/>
    <col min="8" max="8" width="9" style="25" customWidth="1"/>
    <col min="9" max="10" width="10.5703125" style="25" customWidth="1"/>
    <col min="11" max="11" width="8.7109375" style="25" customWidth="1"/>
    <col min="12" max="13" width="10.5703125" style="25" customWidth="1"/>
    <col min="14" max="14" width="9.42578125" style="25" customWidth="1"/>
    <col min="15" max="15" width="13.85546875" style="25" customWidth="1"/>
    <col min="16" max="16" width="9.85546875" style="25" customWidth="1"/>
    <col min="17" max="17" width="10.28515625" style="25" customWidth="1"/>
    <col min="18" max="18" width="19.7109375" style="25" customWidth="1"/>
    <col min="19" max="19" width="10" style="25" customWidth="1"/>
    <col min="20" max="20" width="15" style="25" customWidth="1"/>
    <col min="21" max="22" width="10.5703125" style="25" customWidth="1"/>
    <col min="23" max="23" width="10.28515625" style="25" customWidth="1"/>
    <col min="24" max="24" width="8.140625" style="25" customWidth="1"/>
    <col min="25" max="1024" width="9.140625" style="25"/>
  </cols>
  <sheetData>
    <row r="1" spans="1:24" s="26" customFormat="1" ht="56.25" customHeight="1">
      <c r="A1" s="27"/>
      <c r="B1" s="283" t="s">
        <v>116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7"/>
      <c r="P1" s="27"/>
      <c r="Q1" s="27"/>
      <c r="R1" s="27"/>
      <c r="S1" s="27"/>
      <c r="T1" s="27"/>
      <c r="U1" s="27"/>
      <c r="V1" s="27"/>
      <c r="W1" s="27"/>
      <c r="X1" s="29" t="s">
        <v>20</v>
      </c>
    </row>
    <row r="2" spans="1:24" s="33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59"/>
      <c r="N2" s="59" t="s">
        <v>21</v>
      </c>
      <c r="O2" s="30"/>
      <c r="P2" s="30"/>
      <c r="Q2" s="32"/>
      <c r="R2" s="32"/>
      <c r="S2" s="32"/>
      <c r="T2" s="32"/>
      <c r="V2" s="32"/>
      <c r="W2" s="59"/>
      <c r="X2" s="59" t="s">
        <v>21</v>
      </c>
    </row>
    <row r="3" spans="1:24" s="80" customFormat="1" ht="27.75" customHeight="1">
      <c r="A3" s="280"/>
      <c r="B3" s="269" t="s">
        <v>22</v>
      </c>
      <c r="C3" s="276" t="s">
        <v>23</v>
      </c>
      <c r="D3" s="276"/>
      <c r="E3" s="276"/>
      <c r="F3" s="276" t="s">
        <v>70</v>
      </c>
      <c r="G3" s="276"/>
      <c r="H3" s="276"/>
      <c r="I3" s="276" t="s">
        <v>71</v>
      </c>
      <c r="J3" s="276"/>
      <c r="K3" s="276"/>
      <c r="L3" s="276" t="s">
        <v>72</v>
      </c>
      <c r="M3" s="276"/>
      <c r="N3" s="276"/>
      <c r="O3" s="275" t="s">
        <v>27</v>
      </c>
      <c r="P3" s="275"/>
      <c r="Q3" s="275"/>
      <c r="R3" s="276" t="s">
        <v>73</v>
      </c>
      <c r="S3" s="277" t="s">
        <v>74</v>
      </c>
      <c r="T3" s="277"/>
      <c r="U3" s="277"/>
      <c r="V3" s="276" t="s">
        <v>30</v>
      </c>
      <c r="W3" s="276"/>
      <c r="X3" s="276"/>
    </row>
    <row r="4" spans="1:24" s="84" customFormat="1" ht="14.25" customHeight="1">
      <c r="A4" s="280"/>
      <c r="B4" s="269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5"/>
      <c r="P4" s="275"/>
      <c r="Q4" s="275"/>
      <c r="R4" s="276"/>
      <c r="S4" s="277"/>
      <c r="T4" s="277"/>
      <c r="U4" s="277"/>
      <c r="V4" s="276"/>
      <c r="W4" s="276"/>
      <c r="X4" s="276"/>
    </row>
    <row r="5" spans="1:24" s="84" customFormat="1" ht="22.5" customHeight="1">
      <c r="A5" s="280"/>
      <c r="B5" s="269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5"/>
      <c r="P5" s="275"/>
      <c r="Q5" s="275"/>
      <c r="R5" s="276"/>
      <c r="S5" s="277"/>
      <c r="T5" s="277"/>
      <c r="U5" s="277"/>
      <c r="V5" s="276"/>
      <c r="W5" s="276"/>
      <c r="X5" s="276"/>
    </row>
    <row r="6" spans="1:24" s="84" customFormat="1" ht="21.75" customHeight="1">
      <c r="A6" s="280"/>
      <c r="B6" s="85">
        <v>2022</v>
      </c>
      <c r="C6" s="85">
        <v>2021</v>
      </c>
      <c r="D6" s="85">
        <v>2022</v>
      </c>
      <c r="E6" s="86" t="s">
        <v>3</v>
      </c>
      <c r="F6" s="85">
        <v>2021</v>
      </c>
      <c r="G6" s="85">
        <v>2022</v>
      </c>
      <c r="H6" s="86" t="s">
        <v>3</v>
      </c>
      <c r="I6" s="85">
        <v>2021</v>
      </c>
      <c r="J6" s="85">
        <v>2022</v>
      </c>
      <c r="K6" s="86" t="s">
        <v>3</v>
      </c>
      <c r="L6" s="85">
        <v>2021</v>
      </c>
      <c r="M6" s="85">
        <v>2022</v>
      </c>
      <c r="N6" s="86" t="s">
        <v>3</v>
      </c>
      <c r="O6" s="85">
        <v>2021</v>
      </c>
      <c r="P6" s="85">
        <v>2022</v>
      </c>
      <c r="Q6" s="86" t="s">
        <v>3</v>
      </c>
      <c r="R6" s="85">
        <v>2022</v>
      </c>
      <c r="S6" s="85">
        <v>2021</v>
      </c>
      <c r="T6" s="85">
        <v>2022</v>
      </c>
      <c r="U6" s="86" t="s">
        <v>3</v>
      </c>
      <c r="V6" s="85">
        <v>2021</v>
      </c>
      <c r="W6" s="85">
        <v>2022</v>
      </c>
      <c r="X6" s="86" t="s">
        <v>3</v>
      </c>
    </row>
    <row r="7" spans="1:24" s="88" customFormat="1" ht="10.5" customHeight="1">
      <c r="A7" s="87" t="s">
        <v>5</v>
      </c>
      <c r="B7" s="87">
        <v>1</v>
      </c>
      <c r="C7" s="87">
        <v>2</v>
      </c>
      <c r="D7" s="87">
        <v>3</v>
      </c>
      <c r="E7" s="87">
        <v>4</v>
      </c>
      <c r="F7" s="87">
        <v>5</v>
      </c>
      <c r="G7" s="87">
        <v>6</v>
      </c>
      <c r="H7" s="87">
        <v>7</v>
      </c>
      <c r="I7" s="87">
        <v>8</v>
      </c>
      <c r="J7" s="87">
        <v>9</v>
      </c>
      <c r="K7" s="87">
        <v>10</v>
      </c>
      <c r="L7" s="87">
        <v>11</v>
      </c>
      <c r="M7" s="87">
        <v>12</v>
      </c>
      <c r="N7" s="87">
        <v>13</v>
      </c>
      <c r="O7" s="87">
        <v>14</v>
      </c>
      <c r="P7" s="87">
        <v>15</v>
      </c>
      <c r="Q7" s="87">
        <v>16</v>
      </c>
      <c r="R7" s="87">
        <v>17</v>
      </c>
      <c r="S7" s="87">
        <v>18</v>
      </c>
      <c r="T7" s="87">
        <v>19</v>
      </c>
      <c r="U7" s="87">
        <v>20</v>
      </c>
      <c r="V7" s="87">
        <v>21</v>
      </c>
      <c r="W7" s="87">
        <v>22</v>
      </c>
      <c r="X7" s="87">
        <v>23</v>
      </c>
    </row>
    <row r="8" spans="1:24" s="93" customFormat="1" ht="18.75" customHeight="1">
      <c r="A8" s="89" t="s">
        <v>33</v>
      </c>
      <c r="B8" s="90">
        <f>SUM(B9:B28)</f>
        <v>88</v>
      </c>
      <c r="C8" s="90">
        <f>SUM(C9:C28)</f>
        <v>187</v>
      </c>
      <c r="D8" s="90">
        <f>SUM(D9:D28)</f>
        <v>87</v>
      </c>
      <c r="E8" s="91">
        <f t="shared" ref="E8:E28" si="0">IF(C8=0,"",ROUND(D8/C8*100,1))</f>
        <v>46.5</v>
      </c>
      <c r="F8" s="90">
        <f>SUM(F9:F28)</f>
        <v>55</v>
      </c>
      <c r="G8" s="90">
        <f>SUM(G9:G28)</f>
        <v>8</v>
      </c>
      <c r="H8" s="91">
        <f t="shared" ref="H8:H28" si="1">IF(F8=0,"",ROUND(G8/F8*100,1))</f>
        <v>14.5</v>
      </c>
      <c r="I8" s="90">
        <f>SUM(I9:I28)</f>
        <v>8</v>
      </c>
      <c r="J8" s="90">
        <f>SUM(J9:J28)</f>
        <v>3</v>
      </c>
      <c r="K8" s="91">
        <f t="shared" ref="K8:K28" si="2">IF(I8=0,"",ROUND(J8/I8*100,1))</f>
        <v>37.5</v>
      </c>
      <c r="L8" s="90">
        <f>SUM(L9:L28)</f>
        <v>1</v>
      </c>
      <c r="M8" s="90">
        <f>SUM(M9:M28)</f>
        <v>1</v>
      </c>
      <c r="N8" s="91">
        <f t="shared" ref="N8:N28" si="3">IF(L8=0,"",ROUND(M8/L8*100,1))</f>
        <v>100</v>
      </c>
      <c r="O8" s="90">
        <f>SUM(O9:O28)</f>
        <v>138</v>
      </c>
      <c r="P8" s="90">
        <f>SUM(P9:P28)</f>
        <v>55</v>
      </c>
      <c r="Q8" s="91">
        <f t="shared" ref="Q8:Q28" si="4">IF(O8=0,"",ROUND(P8/O8*100,1))</f>
        <v>39.9</v>
      </c>
      <c r="R8" s="90">
        <f>SUM(R9:R28)</f>
        <v>48</v>
      </c>
      <c r="S8" s="90">
        <f>SUM(S9:S28)</f>
        <v>52</v>
      </c>
      <c r="T8" s="90">
        <f>SUM(T9:T28)</f>
        <v>47</v>
      </c>
      <c r="U8" s="91">
        <f t="shared" ref="U8:U28" si="5">IF(S8=0,"",ROUND(T8/S8*100,1))</f>
        <v>90.4</v>
      </c>
      <c r="V8" s="90">
        <f>SUM(V9:V28)</f>
        <v>32</v>
      </c>
      <c r="W8" s="90">
        <f>SUM(W9:W28)</f>
        <v>29</v>
      </c>
      <c r="X8" s="92">
        <f t="shared" ref="X8:X28" si="6">IF(V8=0,"",ROUND(W8/V8*100,1))</f>
        <v>90.6</v>
      </c>
    </row>
    <row r="9" spans="1:24" s="72" customFormat="1" ht="16.5" customHeight="1">
      <c r="A9" s="94" t="s">
        <v>34</v>
      </c>
      <c r="B9" s="95">
        <v>4</v>
      </c>
      <c r="C9" s="96">
        <v>3</v>
      </c>
      <c r="D9" s="97">
        <v>4</v>
      </c>
      <c r="E9" s="98">
        <f t="shared" si="0"/>
        <v>133.30000000000001</v>
      </c>
      <c r="F9" s="99">
        <v>0</v>
      </c>
      <c r="G9" s="99">
        <v>0</v>
      </c>
      <c r="H9" s="98" t="str">
        <f t="shared" si="1"/>
        <v/>
      </c>
      <c r="I9" s="97">
        <v>0</v>
      </c>
      <c r="J9" s="97">
        <v>0</v>
      </c>
      <c r="K9" s="98" t="str">
        <f t="shared" si="2"/>
        <v/>
      </c>
      <c r="L9" s="99">
        <v>0</v>
      </c>
      <c r="M9" s="99">
        <v>0</v>
      </c>
      <c r="N9" s="98" t="str">
        <f t="shared" si="3"/>
        <v/>
      </c>
      <c r="O9" s="96">
        <v>3</v>
      </c>
      <c r="P9" s="99">
        <v>4</v>
      </c>
      <c r="Q9" s="98">
        <f t="shared" si="4"/>
        <v>133.30000000000001</v>
      </c>
      <c r="R9" s="99">
        <v>3</v>
      </c>
      <c r="S9" s="97">
        <v>3</v>
      </c>
      <c r="T9" s="100">
        <v>3</v>
      </c>
      <c r="U9" s="98">
        <f t="shared" si="5"/>
        <v>100</v>
      </c>
      <c r="V9" s="97">
        <v>1</v>
      </c>
      <c r="W9" s="101">
        <v>2</v>
      </c>
      <c r="X9" s="102">
        <f t="shared" si="6"/>
        <v>200</v>
      </c>
    </row>
    <row r="10" spans="1:24" s="72" customFormat="1" ht="16.5" customHeight="1">
      <c r="A10" s="94" t="s">
        <v>35</v>
      </c>
      <c r="B10" s="95">
        <v>0</v>
      </c>
      <c r="C10" s="96">
        <v>5</v>
      </c>
      <c r="D10" s="97">
        <v>0</v>
      </c>
      <c r="E10" s="98">
        <f t="shared" si="0"/>
        <v>0</v>
      </c>
      <c r="F10" s="99">
        <v>2</v>
      </c>
      <c r="G10" s="99">
        <v>0</v>
      </c>
      <c r="H10" s="98">
        <f t="shared" si="1"/>
        <v>0</v>
      </c>
      <c r="I10" s="97">
        <v>0</v>
      </c>
      <c r="J10" s="97">
        <v>0</v>
      </c>
      <c r="K10" s="98" t="str">
        <f t="shared" si="2"/>
        <v/>
      </c>
      <c r="L10" s="99">
        <v>0</v>
      </c>
      <c r="M10" s="99">
        <v>0</v>
      </c>
      <c r="N10" s="98" t="str">
        <f t="shared" si="3"/>
        <v/>
      </c>
      <c r="O10" s="96">
        <v>4</v>
      </c>
      <c r="P10" s="99">
        <v>0</v>
      </c>
      <c r="Q10" s="98">
        <f t="shared" si="4"/>
        <v>0</v>
      </c>
      <c r="R10" s="99">
        <v>0</v>
      </c>
      <c r="S10" s="97">
        <v>1</v>
      </c>
      <c r="T10" s="100">
        <v>0</v>
      </c>
      <c r="U10" s="98">
        <f t="shared" si="5"/>
        <v>0</v>
      </c>
      <c r="V10" s="97">
        <v>0</v>
      </c>
      <c r="W10" s="101">
        <v>0</v>
      </c>
      <c r="X10" s="102" t="str">
        <f t="shared" si="6"/>
        <v/>
      </c>
    </row>
    <row r="11" spans="1:24" s="74" customFormat="1" ht="16.5" customHeight="1">
      <c r="A11" s="103" t="s">
        <v>36</v>
      </c>
      <c r="B11" s="104">
        <v>1</v>
      </c>
      <c r="C11" s="105">
        <v>2</v>
      </c>
      <c r="D11" s="101">
        <v>1</v>
      </c>
      <c r="E11" s="98">
        <f t="shared" si="0"/>
        <v>50</v>
      </c>
      <c r="F11" s="106">
        <v>1</v>
      </c>
      <c r="G11" s="106">
        <v>0</v>
      </c>
      <c r="H11" s="98">
        <f t="shared" si="1"/>
        <v>0</v>
      </c>
      <c r="I11" s="101">
        <v>0</v>
      </c>
      <c r="J11" s="97">
        <v>0</v>
      </c>
      <c r="K11" s="98" t="str">
        <f t="shared" si="2"/>
        <v/>
      </c>
      <c r="L11" s="99">
        <v>0</v>
      </c>
      <c r="M11" s="99">
        <v>0</v>
      </c>
      <c r="N11" s="98" t="str">
        <f t="shared" si="3"/>
        <v/>
      </c>
      <c r="O11" s="105">
        <v>2</v>
      </c>
      <c r="P11" s="106">
        <v>1</v>
      </c>
      <c r="Q11" s="98">
        <f t="shared" si="4"/>
        <v>50</v>
      </c>
      <c r="R11" s="106">
        <v>1</v>
      </c>
      <c r="S11" s="101">
        <v>0</v>
      </c>
      <c r="T11" s="107">
        <v>1</v>
      </c>
      <c r="U11" s="98" t="str">
        <f t="shared" si="5"/>
        <v/>
      </c>
      <c r="V11" s="101">
        <v>0</v>
      </c>
      <c r="W11" s="101">
        <v>0</v>
      </c>
      <c r="X11" s="102" t="str">
        <f t="shared" si="6"/>
        <v/>
      </c>
    </row>
    <row r="12" spans="1:24" s="74" customFormat="1" ht="16.5" customHeight="1">
      <c r="A12" s="103" t="s">
        <v>37</v>
      </c>
      <c r="B12" s="104">
        <v>3</v>
      </c>
      <c r="C12" s="105">
        <v>2</v>
      </c>
      <c r="D12" s="101">
        <v>3</v>
      </c>
      <c r="E12" s="98">
        <f t="shared" si="0"/>
        <v>150</v>
      </c>
      <c r="F12" s="106">
        <v>0</v>
      </c>
      <c r="G12" s="106">
        <v>2</v>
      </c>
      <c r="H12" s="98" t="str">
        <f t="shared" si="1"/>
        <v/>
      </c>
      <c r="I12" s="101">
        <v>0</v>
      </c>
      <c r="J12" s="97">
        <v>0</v>
      </c>
      <c r="K12" s="98" t="str">
        <f t="shared" si="2"/>
        <v/>
      </c>
      <c r="L12" s="99">
        <v>0</v>
      </c>
      <c r="M12" s="99">
        <v>0</v>
      </c>
      <c r="N12" s="98" t="str">
        <f t="shared" si="3"/>
        <v/>
      </c>
      <c r="O12" s="105">
        <v>2</v>
      </c>
      <c r="P12" s="106">
        <v>3</v>
      </c>
      <c r="Q12" s="98">
        <f t="shared" si="4"/>
        <v>150</v>
      </c>
      <c r="R12" s="106">
        <v>1</v>
      </c>
      <c r="S12" s="101">
        <v>2</v>
      </c>
      <c r="T12" s="107">
        <v>1</v>
      </c>
      <c r="U12" s="98">
        <f t="shared" si="5"/>
        <v>50</v>
      </c>
      <c r="V12" s="101">
        <v>1</v>
      </c>
      <c r="W12" s="101">
        <v>1</v>
      </c>
      <c r="X12" s="102">
        <f t="shared" si="6"/>
        <v>100</v>
      </c>
    </row>
    <row r="13" spans="1:24" s="74" customFormat="1" ht="16.5" customHeight="1">
      <c r="A13" s="103" t="s">
        <v>38</v>
      </c>
      <c r="B13" s="104">
        <v>3</v>
      </c>
      <c r="C13" s="105">
        <v>1</v>
      </c>
      <c r="D13" s="101">
        <v>3</v>
      </c>
      <c r="E13" s="98">
        <f t="shared" si="0"/>
        <v>300</v>
      </c>
      <c r="F13" s="106">
        <v>1</v>
      </c>
      <c r="G13" s="106">
        <v>0</v>
      </c>
      <c r="H13" s="98">
        <f t="shared" si="1"/>
        <v>0</v>
      </c>
      <c r="I13" s="101">
        <v>1</v>
      </c>
      <c r="J13" s="97">
        <v>0</v>
      </c>
      <c r="K13" s="98">
        <f t="shared" si="2"/>
        <v>0</v>
      </c>
      <c r="L13" s="99">
        <v>0</v>
      </c>
      <c r="M13" s="99">
        <v>0</v>
      </c>
      <c r="N13" s="98" t="str">
        <f t="shared" si="3"/>
        <v/>
      </c>
      <c r="O13" s="105">
        <v>1</v>
      </c>
      <c r="P13" s="106">
        <v>0</v>
      </c>
      <c r="Q13" s="98">
        <f t="shared" si="4"/>
        <v>0</v>
      </c>
      <c r="R13" s="106">
        <v>3</v>
      </c>
      <c r="S13" s="101">
        <v>0</v>
      </c>
      <c r="T13" s="107">
        <v>3</v>
      </c>
      <c r="U13" s="98" t="str">
        <f t="shared" si="5"/>
        <v/>
      </c>
      <c r="V13" s="101">
        <v>0</v>
      </c>
      <c r="W13" s="101">
        <v>3</v>
      </c>
      <c r="X13" s="102" t="str">
        <f t="shared" si="6"/>
        <v/>
      </c>
    </row>
    <row r="14" spans="1:24" s="74" customFormat="1" ht="16.5" customHeight="1">
      <c r="A14" s="103" t="s">
        <v>39</v>
      </c>
      <c r="B14" s="104">
        <v>1</v>
      </c>
      <c r="C14" s="105">
        <v>3</v>
      </c>
      <c r="D14" s="101">
        <v>1</v>
      </c>
      <c r="E14" s="98">
        <f t="shared" si="0"/>
        <v>33.299999999999997</v>
      </c>
      <c r="F14" s="106">
        <v>0</v>
      </c>
      <c r="G14" s="106">
        <v>0</v>
      </c>
      <c r="H14" s="98" t="str">
        <f t="shared" si="1"/>
        <v/>
      </c>
      <c r="I14" s="101">
        <v>0</v>
      </c>
      <c r="J14" s="97">
        <v>0</v>
      </c>
      <c r="K14" s="98" t="str">
        <f t="shared" si="2"/>
        <v/>
      </c>
      <c r="L14" s="99">
        <v>0</v>
      </c>
      <c r="M14" s="99">
        <v>0</v>
      </c>
      <c r="N14" s="98" t="str">
        <f t="shared" si="3"/>
        <v/>
      </c>
      <c r="O14" s="105">
        <v>3</v>
      </c>
      <c r="P14" s="106">
        <v>1</v>
      </c>
      <c r="Q14" s="98">
        <f t="shared" si="4"/>
        <v>33.299999999999997</v>
      </c>
      <c r="R14" s="106">
        <v>0</v>
      </c>
      <c r="S14" s="101">
        <v>0</v>
      </c>
      <c r="T14" s="107">
        <v>0</v>
      </c>
      <c r="U14" s="98" t="str">
        <f t="shared" si="5"/>
        <v/>
      </c>
      <c r="V14" s="101">
        <v>0</v>
      </c>
      <c r="W14" s="101">
        <v>0</v>
      </c>
      <c r="X14" s="102" t="str">
        <f t="shared" si="6"/>
        <v/>
      </c>
    </row>
    <row r="15" spans="1:24" s="74" customFormat="1" ht="16.5" customHeight="1">
      <c r="A15" s="103" t="s">
        <v>40</v>
      </c>
      <c r="B15" s="104">
        <v>8</v>
      </c>
      <c r="C15" s="105">
        <v>18</v>
      </c>
      <c r="D15" s="101">
        <v>8</v>
      </c>
      <c r="E15" s="98">
        <f t="shared" si="0"/>
        <v>44.4</v>
      </c>
      <c r="F15" s="106">
        <v>7</v>
      </c>
      <c r="G15" s="106">
        <v>0</v>
      </c>
      <c r="H15" s="98">
        <f t="shared" si="1"/>
        <v>0</v>
      </c>
      <c r="I15" s="101">
        <v>1</v>
      </c>
      <c r="J15" s="97">
        <v>1</v>
      </c>
      <c r="K15" s="98">
        <f t="shared" si="2"/>
        <v>100</v>
      </c>
      <c r="L15" s="99">
        <v>0</v>
      </c>
      <c r="M15" s="99">
        <v>0</v>
      </c>
      <c r="N15" s="98" t="str">
        <f t="shared" si="3"/>
        <v/>
      </c>
      <c r="O15" s="105">
        <v>15</v>
      </c>
      <c r="P15" s="106">
        <v>1</v>
      </c>
      <c r="Q15" s="98">
        <f t="shared" si="4"/>
        <v>6.7</v>
      </c>
      <c r="R15" s="106">
        <v>7</v>
      </c>
      <c r="S15" s="101">
        <v>4</v>
      </c>
      <c r="T15" s="107">
        <v>7</v>
      </c>
      <c r="U15" s="98">
        <f t="shared" si="5"/>
        <v>175</v>
      </c>
      <c r="V15" s="101">
        <v>2</v>
      </c>
      <c r="W15" s="101">
        <v>2</v>
      </c>
      <c r="X15" s="102">
        <f t="shared" si="6"/>
        <v>100</v>
      </c>
    </row>
    <row r="16" spans="1:24" s="74" customFormat="1" ht="16.5" customHeight="1">
      <c r="A16" s="103" t="s">
        <v>41</v>
      </c>
      <c r="B16" s="104">
        <v>5</v>
      </c>
      <c r="C16" s="105">
        <v>6</v>
      </c>
      <c r="D16" s="101">
        <v>5</v>
      </c>
      <c r="E16" s="98">
        <f t="shared" si="0"/>
        <v>83.3</v>
      </c>
      <c r="F16" s="106">
        <v>1</v>
      </c>
      <c r="G16" s="106">
        <v>1</v>
      </c>
      <c r="H16" s="98">
        <f t="shared" si="1"/>
        <v>100</v>
      </c>
      <c r="I16" s="101">
        <v>1</v>
      </c>
      <c r="J16" s="97">
        <v>1</v>
      </c>
      <c r="K16" s="98">
        <f t="shared" si="2"/>
        <v>100</v>
      </c>
      <c r="L16" s="99">
        <v>0</v>
      </c>
      <c r="M16" s="99">
        <v>0</v>
      </c>
      <c r="N16" s="98" t="str">
        <f t="shared" si="3"/>
        <v/>
      </c>
      <c r="O16" s="105">
        <v>5</v>
      </c>
      <c r="P16" s="106">
        <v>2</v>
      </c>
      <c r="Q16" s="98">
        <f t="shared" si="4"/>
        <v>40</v>
      </c>
      <c r="R16" s="106">
        <v>2</v>
      </c>
      <c r="S16" s="101">
        <v>2</v>
      </c>
      <c r="T16" s="107">
        <v>2</v>
      </c>
      <c r="U16" s="98">
        <f t="shared" si="5"/>
        <v>100</v>
      </c>
      <c r="V16" s="101">
        <v>2</v>
      </c>
      <c r="W16" s="101">
        <v>2</v>
      </c>
      <c r="X16" s="102">
        <f t="shared" si="6"/>
        <v>100</v>
      </c>
    </row>
    <row r="17" spans="1:24" s="74" customFormat="1" ht="16.5" customHeight="1">
      <c r="A17" s="103" t="s">
        <v>42</v>
      </c>
      <c r="B17" s="104">
        <v>2</v>
      </c>
      <c r="C17" s="105">
        <v>4</v>
      </c>
      <c r="D17" s="101">
        <v>2</v>
      </c>
      <c r="E17" s="98">
        <f t="shared" si="0"/>
        <v>50</v>
      </c>
      <c r="F17" s="106">
        <v>2</v>
      </c>
      <c r="G17" s="106">
        <v>0</v>
      </c>
      <c r="H17" s="98">
        <f t="shared" si="1"/>
        <v>0</v>
      </c>
      <c r="I17" s="101">
        <v>0</v>
      </c>
      <c r="J17" s="97">
        <v>0</v>
      </c>
      <c r="K17" s="98" t="str">
        <f t="shared" si="2"/>
        <v/>
      </c>
      <c r="L17" s="99">
        <v>0</v>
      </c>
      <c r="M17" s="99">
        <v>0</v>
      </c>
      <c r="N17" s="98" t="str">
        <f t="shared" si="3"/>
        <v/>
      </c>
      <c r="O17" s="105">
        <v>3</v>
      </c>
      <c r="P17" s="106">
        <v>2</v>
      </c>
      <c r="Q17" s="98">
        <f t="shared" si="4"/>
        <v>66.7</v>
      </c>
      <c r="R17" s="106">
        <v>1</v>
      </c>
      <c r="S17" s="101">
        <v>1</v>
      </c>
      <c r="T17" s="107">
        <v>1</v>
      </c>
      <c r="U17" s="98">
        <f t="shared" si="5"/>
        <v>100</v>
      </c>
      <c r="V17" s="101">
        <v>0</v>
      </c>
      <c r="W17" s="101">
        <v>0</v>
      </c>
      <c r="X17" s="102" t="str">
        <f t="shared" si="6"/>
        <v/>
      </c>
    </row>
    <row r="18" spans="1:24" s="74" customFormat="1" ht="16.5" customHeight="1">
      <c r="A18" s="103" t="s">
        <v>43</v>
      </c>
      <c r="B18" s="104">
        <v>1</v>
      </c>
      <c r="C18" s="105">
        <v>1</v>
      </c>
      <c r="D18" s="101">
        <v>1</v>
      </c>
      <c r="E18" s="98">
        <f t="shared" si="0"/>
        <v>100</v>
      </c>
      <c r="F18" s="106">
        <v>0</v>
      </c>
      <c r="G18" s="106">
        <v>0</v>
      </c>
      <c r="H18" s="98" t="str">
        <f t="shared" si="1"/>
        <v/>
      </c>
      <c r="I18" s="101">
        <v>0</v>
      </c>
      <c r="J18" s="97">
        <v>0</v>
      </c>
      <c r="K18" s="98" t="str">
        <f t="shared" si="2"/>
        <v/>
      </c>
      <c r="L18" s="99">
        <v>0</v>
      </c>
      <c r="M18" s="99">
        <v>0</v>
      </c>
      <c r="N18" s="98" t="str">
        <f t="shared" si="3"/>
        <v/>
      </c>
      <c r="O18" s="105">
        <v>1</v>
      </c>
      <c r="P18" s="106">
        <v>1</v>
      </c>
      <c r="Q18" s="98">
        <f t="shared" si="4"/>
        <v>100</v>
      </c>
      <c r="R18" s="106">
        <v>1</v>
      </c>
      <c r="S18" s="101">
        <v>0</v>
      </c>
      <c r="T18" s="107">
        <v>1</v>
      </c>
      <c r="U18" s="98" t="str">
        <f t="shared" si="5"/>
        <v/>
      </c>
      <c r="V18" s="101">
        <v>0</v>
      </c>
      <c r="W18" s="101">
        <v>1</v>
      </c>
      <c r="X18" s="102" t="str">
        <f t="shared" si="6"/>
        <v/>
      </c>
    </row>
    <row r="19" spans="1:24" s="74" customFormat="1" ht="16.5" customHeight="1">
      <c r="A19" s="103" t="s">
        <v>44</v>
      </c>
      <c r="B19" s="104">
        <v>2</v>
      </c>
      <c r="C19" s="105">
        <v>4</v>
      </c>
      <c r="D19" s="101">
        <v>2</v>
      </c>
      <c r="E19" s="98">
        <f t="shared" si="0"/>
        <v>50</v>
      </c>
      <c r="F19" s="106">
        <v>2</v>
      </c>
      <c r="G19" s="106">
        <v>0</v>
      </c>
      <c r="H19" s="98">
        <f t="shared" si="1"/>
        <v>0</v>
      </c>
      <c r="I19" s="101">
        <v>1</v>
      </c>
      <c r="J19" s="97">
        <v>0</v>
      </c>
      <c r="K19" s="98">
        <f t="shared" si="2"/>
        <v>0</v>
      </c>
      <c r="L19" s="99">
        <v>0</v>
      </c>
      <c r="M19" s="99">
        <v>0</v>
      </c>
      <c r="N19" s="98" t="str">
        <f t="shared" si="3"/>
        <v/>
      </c>
      <c r="O19" s="105">
        <v>3</v>
      </c>
      <c r="P19" s="106">
        <v>0</v>
      </c>
      <c r="Q19" s="98">
        <f t="shared" si="4"/>
        <v>0</v>
      </c>
      <c r="R19" s="106">
        <v>1</v>
      </c>
      <c r="S19" s="101">
        <v>1</v>
      </c>
      <c r="T19" s="107">
        <v>1</v>
      </c>
      <c r="U19" s="98">
        <f t="shared" si="5"/>
        <v>100</v>
      </c>
      <c r="V19" s="101">
        <v>1</v>
      </c>
      <c r="W19" s="101">
        <v>0</v>
      </c>
      <c r="X19" s="102">
        <f t="shared" si="6"/>
        <v>0</v>
      </c>
    </row>
    <row r="20" spans="1:24" s="74" customFormat="1" ht="16.5" customHeight="1">
      <c r="A20" s="103" t="s">
        <v>45</v>
      </c>
      <c r="B20" s="104">
        <v>5</v>
      </c>
      <c r="C20" s="105">
        <v>4</v>
      </c>
      <c r="D20" s="101">
        <v>5</v>
      </c>
      <c r="E20" s="98">
        <f t="shared" si="0"/>
        <v>125</v>
      </c>
      <c r="F20" s="106">
        <v>1</v>
      </c>
      <c r="G20" s="106">
        <v>0</v>
      </c>
      <c r="H20" s="98">
        <f t="shared" si="1"/>
        <v>0</v>
      </c>
      <c r="I20" s="101">
        <v>0</v>
      </c>
      <c r="J20" s="97">
        <v>0</v>
      </c>
      <c r="K20" s="98" t="str">
        <f t="shared" si="2"/>
        <v/>
      </c>
      <c r="L20" s="99">
        <v>0</v>
      </c>
      <c r="M20" s="99">
        <v>0</v>
      </c>
      <c r="N20" s="98" t="str">
        <f t="shared" si="3"/>
        <v/>
      </c>
      <c r="O20" s="105">
        <v>3</v>
      </c>
      <c r="P20" s="106">
        <v>3</v>
      </c>
      <c r="Q20" s="98">
        <f t="shared" si="4"/>
        <v>100</v>
      </c>
      <c r="R20" s="106">
        <v>5</v>
      </c>
      <c r="S20" s="101">
        <v>2</v>
      </c>
      <c r="T20" s="107">
        <v>5</v>
      </c>
      <c r="U20" s="98">
        <f t="shared" si="5"/>
        <v>250</v>
      </c>
      <c r="V20" s="101">
        <v>1</v>
      </c>
      <c r="W20" s="101">
        <v>4</v>
      </c>
      <c r="X20" s="102">
        <f t="shared" si="6"/>
        <v>400</v>
      </c>
    </row>
    <row r="21" spans="1:24" s="74" customFormat="1" ht="16.5" customHeight="1">
      <c r="A21" s="103" t="s">
        <v>46</v>
      </c>
      <c r="B21" s="104">
        <v>1</v>
      </c>
      <c r="C21" s="105">
        <v>3</v>
      </c>
      <c r="D21" s="101">
        <v>1</v>
      </c>
      <c r="E21" s="98">
        <f t="shared" si="0"/>
        <v>33.299999999999997</v>
      </c>
      <c r="F21" s="106">
        <v>1</v>
      </c>
      <c r="G21" s="106">
        <v>0</v>
      </c>
      <c r="H21" s="98">
        <f t="shared" si="1"/>
        <v>0</v>
      </c>
      <c r="I21" s="101">
        <v>0</v>
      </c>
      <c r="J21" s="97">
        <v>0</v>
      </c>
      <c r="K21" s="98" t="str">
        <f t="shared" si="2"/>
        <v/>
      </c>
      <c r="L21" s="99">
        <v>0</v>
      </c>
      <c r="M21" s="99">
        <v>0</v>
      </c>
      <c r="N21" s="98" t="str">
        <f t="shared" si="3"/>
        <v/>
      </c>
      <c r="O21" s="105">
        <v>3</v>
      </c>
      <c r="P21" s="106">
        <v>1</v>
      </c>
      <c r="Q21" s="98">
        <f t="shared" si="4"/>
        <v>33.299999999999997</v>
      </c>
      <c r="R21" s="106">
        <v>1</v>
      </c>
      <c r="S21" s="101">
        <v>0</v>
      </c>
      <c r="T21" s="107">
        <v>1</v>
      </c>
      <c r="U21" s="98" t="str">
        <f t="shared" si="5"/>
        <v/>
      </c>
      <c r="V21" s="101">
        <v>0</v>
      </c>
      <c r="W21" s="101">
        <v>0</v>
      </c>
      <c r="X21" s="102" t="str">
        <f t="shared" si="6"/>
        <v/>
      </c>
    </row>
    <row r="22" spans="1:24" s="72" customFormat="1" ht="16.5" customHeight="1">
      <c r="A22" s="94" t="s">
        <v>47</v>
      </c>
      <c r="B22" s="95">
        <v>3</v>
      </c>
      <c r="C22" s="96">
        <v>2</v>
      </c>
      <c r="D22" s="97">
        <v>3</v>
      </c>
      <c r="E22" s="98">
        <f t="shared" si="0"/>
        <v>150</v>
      </c>
      <c r="F22" s="99">
        <v>1</v>
      </c>
      <c r="G22" s="99">
        <v>1</v>
      </c>
      <c r="H22" s="98">
        <f t="shared" si="1"/>
        <v>100</v>
      </c>
      <c r="I22" s="97">
        <v>0</v>
      </c>
      <c r="J22" s="97">
        <v>1</v>
      </c>
      <c r="K22" s="98" t="str">
        <f t="shared" si="2"/>
        <v/>
      </c>
      <c r="L22" s="99">
        <v>1</v>
      </c>
      <c r="M22" s="99">
        <v>0</v>
      </c>
      <c r="N22" s="98">
        <f t="shared" si="3"/>
        <v>0</v>
      </c>
      <c r="O22" s="96">
        <v>2</v>
      </c>
      <c r="P22" s="99">
        <v>2</v>
      </c>
      <c r="Q22" s="98">
        <f t="shared" si="4"/>
        <v>100</v>
      </c>
      <c r="R22" s="99">
        <v>1</v>
      </c>
      <c r="S22" s="97">
        <v>1</v>
      </c>
      <c r="T22" s="100">
        <v>1</v>
      </c>
      <c r="U22" s="98">
        <f t="shared" si="5"/>
        <v>100</v>
      </c>
      <c r="V22" s="97">
        <v>1</v>
      </c>
      <c r="W22" s="101">
        <v>0</v>
      </c>
      <c r="X22" s="102">
        <f t="shared" si="6"/>
        <v>0</v>
      </c>
    </row>
    <row r="23" spans="1:24" s="72" customFormat="1" ht="16.5" customHeight="1">
      <c r="A23" s="94" t="s">
        <v>48</v>
      </c>
      <c r="B23" s="95">
        <v>2</v>
      </c>
      <c r="C23" s="96">
        <v>4</v>
      </c>
      <c r="D23" s="97">
        <v>2</v>
      </c>
      <c r="E23" s="98">
        <f t="shared" si="0"/>
        <v>50</v>
      </c>
      <c r="F23" s="99">
        <v>2</v>
      </c>
      <c r="G23" s="99">
        <v>1</v>
      </c>
      <c r="H23" s="98">
        <f t="shared" si="1"/>
        <v>50</v>
      </c>
      <c r="I23" s="97">
        <v>0</v>
      </c>
      <c r="J23" s="97">
        <v>0</v>
      </c>
      <c r="K23" s="98" t="str">
        <f t="shared" si="2"/>
        <v/>
      </c>
      <c r="L23" s="99">
        <v>0</v>
      </c>
      <c r="M23" s="99">
        <v>0</v>
      </c>
      <c r="N23" s="98" t="str">
        <f t="shared" si="3"/>
        <v/>
      </c>
      <c r="O23" s="96">
        <v>2</v>
      </c>
      <c r="P23" s="99">
        <v>2</v>
      </c>
      <c r="Q23" s="98">
        <f t="shared" si="4"/>
        <v>100</v>
      </c>
      <c r="R23" s="99">
        <v>1</v>
      </c>
      <c r="S23" s="97">
        <v>0</v>
      </c>
      <c r="T23" s="100">
        <v>1</v>
      </c>
      <c r="U23" s="98" t="str">
        <f t="shared" si="5"/>
        <v/>
      </c>
      <c r="V23" s="97">
        <v>0</v>
      </c>
      <c r="W23" s="101">
        <v>0</v>
      </c>
      <c r="X23" s="102" t="str">
        <f t="shared" si="6"/>
        <v/>
      </c>
    </row>
    <row r="24" spans="1:24" s="72" customFormat="1" ht="16.5" customHeight="1">
      <c r="A24" s="94" t="s">
        <v>49</v>
      </c>
      <c r="B24" s="95">
        <v>6</v>
      </c>
      <c r="C24" s="96">
        <v>8</v>
      </c>
      <c r="D24" s="97">
        <v>6</v>
      </c>
      <c r="E24" s="98">
        <f t="shared" si="0"/>
        <v>75</v>
      </c>
      <c r="F24" s="99">
        <v>4</v>
      </c>
      <c r="G24" s="99">
        <v>0</v>
      </c>
      <c r="H24" s="98">
        <f t="shared" si="1"/>
        <v>0</v>
      </c>
      <c r="I24" s="97">
        <v>0</v>
      </c>
      <c r="J24" s="97">
        <v>0</v>
      </c>
      <c r="K24" s="98" t="str">
        <f t="shared" si="2"/>
        <v/>
      </c>
      <c r="L24" s="99">
        <v>0</v>
      </c>
      <c r="M24" s="99">
        <v>0</v>
      </c>
      <c r="N24" s="98" t="str">
        <f t="shared" si="3"/>
        <v/>
      </c>
      <c r="O24" s="96">
        <v>7</v>
      </c>
      <c r="P24" s="99">
        <v>6</v>
      </c>
      <c r="Q24" s="98">
        <f t="shared" si="4"/>
        <v>85.7</v>
      </c>
      <c r="R24" s="99">
        <v>4</v>
      </c>
      <c r="S24" s="97">
        <v>0</v>
      </c>
      <c r="T24" s="100">
        <v>4</v>
      </c>
      <c r="U24" s="98" t="str">
        <f t="shared" si="5"/>
        <v/>
      </c>
      <c r="V24" s="97">
        <v>0</v>
      </c>
      <c r="W24" s="101">
        <v>3</v>
      </c>
      <c r="X24" s="102" t="str">
        <f t="shared" si="6"/>
        <v/>
      </c>
    </row>
    <row r="25" spans="1:24" s="72" customFormat="1" ht="16.5" customHeight="1">
      <c r="A25" s="94" t="s">
        <v>50</v>
      </c>
      <c r="B25" s="95">
        <v>2</v>
      </c>
      <c r="C25" s="96">
        <v>4</v>
      </c>
      <c r="D25" s="97">
        <v>2</v>
      </c>
      <c r="E25" s="98">
        <f t="shared" si="0"/>
        <v>50</v>
      </c>
      <c r="F25" s="99">
        <v>2</v>
      </c>
      <c r="G25" s="99">
        <v>0</v>
      </c>
      <c r="H25" s="98">
        <f t="shared" si="1"/>
        <v>0</v>
      </c>
      <c r="I25" s="97">
        <v>0</v>
      </c>
      <c r="J25" s="97">
        <v>0</v>
      </c>
      <c r="K25" s="98" t="str">
        <f t="shared" si="2"/>
        <v/>
      </c>
      <c r="L25" s="99">
        <v>0</v>
      </c>
      <c r="M25" s="99">
        <v>0</v>
      </c>
      <c r="N25" s="98" t="str">
        <f t="shared" si="3"/>
        <v/>
      </c>
      <c r="O25" s="96">
        <v>3</v>
      </c>
      <c r="P25" s="99">
        <v>2</v>
      </c>
      <c r="Q25" s="98">
        <f t="shared" si="4"/>
        <v>66.7</v>
      </c>
      <c r="R25" s="99">
        <v>1</v>
      </c>
      <c r="S25" s="97">
        <v>1</v>
      </c>
      <c r="T25" s="100">
        <v>1</v>
      </c>
      <c r="U25" s="98">
        <f t="shared" si="5"/>
        <v>100</v>
      </c>
      <c r="V25" s="97">
        <v>1</v>
      </c>
      <c r="W25" s="101">
        <v>1</v>
      </c>
      <c r="X25" s="102">
        <f t="shared" si="6"/>
        <v>100</v>
      </c>
    </row>
    <row r="26" spans="1:24" s="72" customFormat="1" ht="16.5" customHeight="1">
      <c r="A26" s="94" t="s">
        <v>51</v>
      </c>
      <c r="B26" s="95">
        <v>3</v>
      </c>
      <c r="C26" s="96">
        <v>7</v>
      </c>
      <c r="D26" s="97">
        <v>3</v>
      </c>
      <c r="E26" s="98">
        <f t="shared" si="0"/>
        <v>42.9</v>
      </c>
      <c r="F26" s="99">
        <v>2</v>
      </c>
      <c r="G26" s="99">
        <v>0</v>
      </c>
      <c r="H26" s="98">
        <f t="shared" si="1"/>
        <v>0</v>
      </c>
      <c r="I26" s="97">
        <v>1</v>
      </c>
      <c r="J26" s="97">
        <v>0</v>
      </c>
      <c r="K26" s="98">
        <f t="shared" si="2"/>
        <v>0</v>
      </c>
      <c r="L26" s="99">
        <v>0</v>
      </c>
      <c r="M26" s="99">
        <v>1</v>
      </c>
      <c r="N26" s="98" t="str">
        <f t="shared" si="3"/>
        <v/>
      </c>
      <c r="O26" s="96">
        <v>7</v>
      </c>
      <c r="P26" s="99">
        <v>3</v>
      </c>
      <c r="Q26" s="98">
        <f t="shared" si="4"/>
        <v>42.9</v>
      </c>
      <c r="R26" s="99">
        <v>1</v>
      </c>
      <c r="S26" s="97">
        <v>4</v>
      </c>
      <c r="T26" s="100">
        <v>1</v>
      </c>
      <c r="U26" s="98">
        <f t="shared" si="5"/>
        <v>25</v>
      </c>
      <c r="V26" s="97">
        <v>2</v>
      </c>
      <c r="W26" s="101">
        <v>1</v>
      </c>
      <c r="X26" s="102">
        <f t="shared" si="6"/>
        <v>50</v>
      </c>
    </row>
    <row r="27" spans="1:24" s="72" customFormat="1" ht="16.5" customHeight="1">
      <c r="A27" s="94" t="s">
        <v>52</v>
      </c>
      <c r="B27" s="95">
        <v>4</v>
      </c>
      <c r="C27" s="96">
        <v>20</v>
      </c>
      <c r="D27" s="97">
        <v>4</v>
      </c>
      <c r="E27" s="98">
        <f t="shared" si="0"/>
        <v>20</v>
      </c>
      <c r="F27" s="99">
        <v>4</v>
      </c>
      <c r="G27" s="99">
        <v>0</v>
      </c>
      <c r="H27" s="98">
        <f t="shared" si="1"/>
        <v>0</v>
      </c>
      <c r="I27" s="97">
        <v>0</v>
      </c>
      <c r="J27" s="97">
        <v>0</v>
      </c>
      <c r="K27" s="98" t="str">
        <f t="shared" si="2"/>
        <v/>
      </c>
      <c r="L27" s="99">
        <v>0</v>
      </c>
      <c r="M27" s="99">
        <v>0</v>
      </c>
      <c r="N27" s="98" t="str">
        <f t="shared" si="3"/>
        <v/>
      </c>
      <c r="O27" s="96">
        <v>12</v>
      </c>
      <c r="P27" s="99">
        <v>4</v>
      </c>
      <c r="Q27" s="98">
        <f t="shared" si="4"/>
        <v>33.299999999999997</v>
      </c>
      <c r="R27" s="99">
        <v>1</v>
      </c>
      <c r="S27" s="97">
        <v>4</v>
      </c>
      <c r="T27" s="100">
        <v>1</v>
      </c>
      <c r="U27" s="98">
        <f t="shared" si="5"/>
        <v>25</v>
      </c>
      <c r="V27" s="97">
        <v>3</v>
      </c>
      <c r="W27" s="101">
        <v>0</v>
      </c>
      <c r="X27" s="102">
        <f t="shared" si="6"/>
        <v>0</v>
      </c>
    </row>
    <row r="28" spans="1:24" s="72" customFormat="1" ht="16.5" customHeight="1">
      <c r="A28" s="94" t="s">
        <v>53</v>
      </c>
      <c r="B28" s="95">
        <v>32</v>
      </c>
      <c r="C28" s="96">
        <v>86</v>
      </c>
      <c r="D28" s="97">
        <v>31</v>
      </c>
      <c r="E28" s="98">
        <f t="shared" si="0"/>
        <v>36</v>
      </c>
      <c r="F28" s="99">
        <v>22</v>
      </c>
      <c r="G28" s="99">
        <v>3</v>
      </c>
      <c r="H28" s="98">
        <f t="shared" si="1"/>
        <v>13.6</v>
      </c>
      <c r="I28" s="97">
        <v>3</v>
      </c>
      <c r="J28" s="97">
        <v>0</v>
      </c>
      <c r="K28" s="98">
        <f t="shared" si="2"/>
        <v>0</v>
      </c>
      <c r="L28" s="99">
        <v>0</v>
      </c>
      <c r="M28" s="99">
        <v>0</v>
      </c>
      <c r="N28" s="98" t="str">
        <f t="shared" si="3"/>
        <v/>
      </c>
      <c r="O28" s="96">
        <v>57</v>
      </c>
      <c r="P28" s="99">
        <v>17</v>
      </c>
      <c r="Q28" s="98">
        <f t="shared" si="4"/>
        <v>29.8</v>
      </c>
      <c r="R28" s="99">
        <v>13</v>
      </c>
      <c r="S28" s="97">
        <v>26</v>
      </c>
      <c r="T28" s="100">
        <v>12</v>
      </c>
      <c r="U28" s="98">
        <f t="shared" si="5"/>
        <v>46.2</v>
      </c>
      <c r="V28" s="97">
        <v>17</v>
      </c>
      <c r="W28" s="101">
        <v>9</v>
      </c>
      <c r="X28" s="102">
        <f t="shared" si="6"/>
        <v>52.9</v>
      </c>
    </row>
    <row r="29" spans="1:24" s="72" customFormat="1" ht="42" customHeight="1">
      <c r="A29" s="71"/>
      <c r="B29" s="282" t="s">
        <v>54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4"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4"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4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1:23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1:23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1:23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1:23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1:23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1:23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1:23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1:23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1:23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1:23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1:23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1:23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1:23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1:23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1:23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1:23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1:23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1:23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1:23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1:23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</sheetData>
  <mergeCells count="12">
    <mergeCell ref="B1:N1"/>
    <mergeCell ref="A3:A6"/>
    <mergeCell ref="B3:B5"/>
    <mergeCell ref="C3:E5"/>
    <mergeCell ref="F3:H5"/>
    <mergeCell ref="I3:K5"/>
    <mergeCell ref="L3:N5"/>
    <mergeCell ref="O3:Q5"/>
    <mergeCell ref="R3:R5"/>
    <mergeCell ref="S3:U5"/>
    <mergeCell ref="V3:X5"/>
    <mergeCell ref="B29:N29"/>
  </mergeCells>
  <printOptions horizontalCentered="1" verticalCentered="1"/>
  <pageMargins left="0.70833333333333304" right="0.70833333333333304" top="0.15763888888888899" bottom="0.15763888888888899" header="0.511811023622047" footer="0.511811023622047"/>
  <pageSetup paperSize="9" scale="74" orientation="landscape" horizontalDpi="300" verticalDpi="300" r:id="rId1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MJ20"/>
  <sheetViews>
    <sheetView view="pageBreakPreview" zoomScale="90" zoomScaleNormal="70" zoomScalePageLayoutView="90" workbookViewId="0">
      <selection activeCell="B4" sqref="B4:C5"/>
    </sheetView>
  </sheetViews>
  <sheetFormatPr defaultColWidth="8" defaultRowHeight="15"/>
  <cols>
    <col min="1" max="1" width="61.28515625" style="1" customWidth="1"/>
    <col min="2" max="3" width="17.28515625" style="1" customWidth="1"/>
    <col min="4" max="4" width="11" style="1" customWidth="1"/>
    <col min="5" max="5" width="11.5703125" style="1" customWidth="1"/>
    <col min="6" max="1024" width="8" style="1"/>
  </cols>
  <sheetData>
    <row r="1" spans="1:11" ht="27" customHeight="1">
      <c r="A1" s="257" t="s">
        <v>78</v>
      </c>
      <c r="B1" s="257"/>
      <c r="C1" s="257"/>
      <c r="D1" s="257"/>
      <c r="E1" s="257"/>
    </row>
    <row r="2" spans="1:11" ht="23.25" customHeight="1">
      <c r="A2" s="257" t="s">
        <v>79</v>
      </c>
      <c r="B2" s="257"/>
      <c r="C2" s="257"/>
      <c r="D2" s="257"/>
      <c r="E2" s="257"/>
    </row>
    <row r="3" spans="1:11" ht="6" customHeight="1">
      <c r="A3" s="115"/>
    </row>
    <row r="4" spans="1:11" s="3" customFormat="1" ht="23.25" customHeight="1">
      <c r="A4" s="255"/>
      <c r="B4" s="258" t="s">
        <v>109</v>
      </c>
      <c r="C4" s="258" t="s">
        <v>110</v>
      </c>
      <c r="D4" s="271" t="s">
        <v>2</v>
      </c>
      <c r="E4" s="271"/>
    </row>
    <row r="5" spans="1:11" s="3" customFormat="1" ht="38.25" customHeight="1">
      <c r="A5" s="255"/>
      <c r="B5" s="258"/>
      <c r="C5" s="258"/>
      <c r="D5" s="4" t="s">
        <v>3</v>
      </c>
      <c r="E5" s="5" t="s">
        <v>4</v>
      </c>
    </row>
    <row r="6" spans="1:11" s="8" customFormat="1" ht="15.75" customHeight="1">
      <c r="A6" s="6" t="s">
        <v>5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9.25" customHeight="1">
      <c r="A7" s="9" t="s">
        <v>56</v>
      </c>
      <c r="B7" s="109" t="s">
        <v>66</v>
      </c>
      <c r="C7" s="110">
        <f>'10'!B8</f>
        <v>4223</v>
      </c>
      <c r="D7" s="12" t="s">
        <v>67</v>
      </c>
      <c r="E7" s="13" t="s">
        <v>67</v>
      </c>
      <c r="K7" s="14"/>
    </row>
    <row r="8" spans="1:11" s="3" customFormat="1" ht="31.5" customHeight="1">
      <c r="A8" s="9" t="s">
        <v>59</v>
      </c>
      <c r="B8" s="251">
        <f>'10'!C8</f>
        <v>7935</v>
      </c>
      <c r="C8" s="11">
        <f>'10'!D8</f>
        <v>3993</v>
      </c>
      <c r="D8" s="13">
        <f>C8/B8*100</f>
        <v>50.321361058601134</v>
      </c>
      <c r="E8" s="15">
        <f>C8-B8</f>
        <v>-3942</v>
      </c>
      <c r="K8" s="14"/>
    </row>
    <row r="9" spans="1:11" s="3" customFormat="1" ht="30" customHeight="1">
      <c r="A9" s="16" t="s">
        <v>60</v>
      </c>
      <c r="B9" s="11">
        <f>'10'!F8</f>
        <v>2202</v>
      </c>
      <c r="C9" s="11">
        <f>'10'!G8</f>
        <v>199</v>
      </c>
      <c r="D9" s="13">
        <f>C9/B9*100</f>
        <v>9.0372388737511358</v>
      </c>
      <c r="E9" s="15">
        <f>C9-B9</f>
        <v>-2003</v>
      </c>
      <c r="K9" s="14"/>
    </row>
    <row r="10" spans="1:11" s="3" customFormat="1" ht="31.5" customHeight="1">
      <c r="A10" s="17" t="s">
        <v>10</v>
      </c>
      <c r="B10" s="11">
        <f>'10'!I8</f>
        <v>638</v>
      </c>
      <c r="C10" s="11">
        <f>'10'!J8</f>
        <v>250</v>
      </c>
      <c r="D10" s="13">
        <f>C10/B10*100</f>
        <v>39.184952978056423</v>
      </c>
      <c r="E10" s="15">
        <f>C10-B10</f>
        <v>-388</v>
      </c>
      <c r="K10" s="14"/>
    </row>
    <row r="11" spans="1:11" s="3" customFormat="1" ht="45.75" customHeight="1">
      <c r="A11" s="17" t="s">
        <v>61</v>
      </c>
      <c r="B11" s="11">
        <f>'10'!L8</f>
        <v>221</v>
      </c>
      <c r="C11" s="11">
        <f>'10'!M8</f>
        <v>46</v>
      </c>
      <c r="D11" s="13">
        <f>C11/B11*100</f>
        <v>20.81447963800905</v>
      </c>
      <c r="E11" s="15">
        <f>C11-B11</f>
        <v>-175</v>
      </c>
      <c r="K11" s="14"/>
    </row>
    <row r="12" spans="1:11" s="3" customFormat="1" ht="43.5" customHeight="1">
      <c r="A12" s="17" t="s">
        <v>12</v>
      </c>
      <c r="B12" s="11">
        <f>'10'!O8</f>
        <v>6421</v>
      </c>
      <c r="C12" s="11">
        <f>'10'!P8</f>
        <v>2176</v>
      </c>
      <c r="D12" s="13">
        <f>C12/B12*100</f>
        <v>33.888802367232515</v>
      </c>
      <c r="E12" s="15">
        <f>C12-B12</f>
        <v>-4245</v>
      </c>
      <c r="K12" s="14"/>
    </row>
    <row r="13" spans="1:11" s="3" customFormat="1" ht="12.75" customHeight="1">
      <c r="A13" s="254" t="s">
        <v>13</v>
      </c>
      <c r="B13" s="254"/>
      <c r="C13" s="254"/>
      <c r="D13" s="254"/>
      <c r="E13" s="254"/>
      <c r="K13" s="14"/>
    </row>
    <row r="14" spans="1:11" s="3" customFormat="1" ht="15" customHeight="1">
      <c r="A14" s="254"/>
      <c r="B14" s="254"/>
      <c r="C14" s="254"/>
      <c r="D14" s="254"/>
      <c r="E14" s="254"/>
      <c r="K14" s="14"/>
    </row>
    <row r="15" spans="1:11" s="3" customFormat="1" ht="20.25" customHeight="1">
      <c r="A15" s="255" t="s">
        <v>1</v>
      </c>
      <c r="B15" s="255" t="s">
        <v>111</v>
      </c>
      <c r="C15" s="255" t="s">
        <v>112</v>
      </c>
      <c r="D15" s="271" t="s">
        <v>2</v>
      </c>
      <c r="E15" s="271"/>
      <c r="K15" s="14"/>
    </row>
    <row r="16" spans="1:11" ht="35.25" customHeight="1">
      <c r="A16" s="255"/>
      <c r="B16" s="255"/>
      <c r="C16" s="255"/>
      <c r="D16" s="4" t="s">
        <v>3</v>
      </c>
      <c r="E16" s="5" t="s">
        <v>14</v>
      </c>
      <c r="K16" s="14"/>
    </row>
    <row r="17" spans="1:11" ht="24" customHeight="1">
      <c r="A17" s="9" t="s">
        <v>62</v>
      </c>
      <c r="B17" s="116" t="s">
        <v>66</v>
      </c>
      <c r="C17" s="110">
        <f>'10'!R8</f>
        <v>2206</v>
      </c>
      <c r="D17" s="117" t="s">
        <v>67</v>
      </c>
      <c r="E17" s="118" t="s">
        <v>67</v>
      </c>
      <c r="K17" s="14"/>
    </row>
    <row r="18" spans="1:11" ht="25.5" customHeight="1">
      <c r="A18" s="22" t="s">
        <v>59</v>
      </c>
      <c r="B18" s="252">
        <f>'10'!S8</f>
        <v>1709</v>
      </c>
      <c r="C18" s="23">
        <f>'10'!T8</f>
        <v>2172</v>
      </c>
      <c r="D18" s="117">
        <f>C18/B18*100</f>
        <v>127.09186658864833</v>
      </c>
      <c r="E18" s="119">
        <f>C18-B18</f>
        <v>463</v>
      </c>
      <c r="K18" s="14"/>
    </row>
    <row r="19" spans="1:11" ht="33.75" customHeight="1">
      <c r="A19" s="22" t="s">
        <v>17</v>
      </c>
      <c r="B19" s="23">
        <f>'10'!V8</f>
        <v>1276</v>
      </c>
      <c r="C19" s="23">
        <f>'10'!W8</f>
        <v>1154</v>
      </c>
      <c r="D19" s="117">
        <f>C19/B19*100</f>
        <v>90.438871473354226</v>
      </c>
      <c r="E19" s="119">
        <f>C19-B19</f>
        <v>-122</v>
      </c>
      <c r="K19" s="14"/>
    </row>
    <row r="20" spans="1:11" ht="49.5" customHeight="1">
      <c r="A20" s="253" t="s">
        <v>19</v>
      </c>
      <c r="B20" s="253"/>
      <c r="C20" s="253"/>
      <c r="D20" s="253"/>
      <c r="E20" s="253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/>
  <pageMargins left="0.31527777777777799" right="0.31527777777777799" top="0.55138888888888904" bottom="0.55138888888888904" header="0.511811023622047" footer="0.511811023622047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LibreOffice/7.3.3.2$Windows_X86_64 LibreOffice_project/d1d0ea68f081ee2800a922cac8f79445e4603348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revision>1</cp:revision>
  <cp:lastPrinted>2021-05-13T08:50:06Z</cp:lastPrinted>
  <dcterms:created xsi:type="dcterms:W3CDTF">2020-12-10T10:35:03Z</dcterms:created>
  <dcterms:modified xsi:type="dcterms:W3CDTF">2022-09-16T07:55:26Z</dcterms:modified>
  <dc:language>ru-RU</dc:language>
</cp:coreProperties>
</file>