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TRUSH_WORK\Statistika\на сайт\Kherson\112022\"/>
    </mc:Choice>
  </mc:AlternateContent>
  <bookViews>
    <workbookView xWindow="0" yWindow="0" windowWidth="16380" windowHeight="8190" tabRatio="500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>{0,#N/A,TRUE,0;0,#N/A,TRUE,0;0,#N/A,TRUE,0;0,#N/A,TRUE,0;0,#N/A,TRUE,0;0,#N/A,TRUE,0;0,#N/A,TRUE,0;0,#N/A,TRUE,0;0,#N/A,TRUE,0;0,#N/A,TRUE,0;0,#N/A,TRUE,0;0,#N/A,TRUE,0;0,#N/A,TRUE,0;0,#N/A,TRUE,0;0,#N/A,TRUE,0;0,#N/A,TRUE,0}</definedName>
    <definedName name="kljhoyutirjfg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'10'!$A$1:$U$29</definedName>
    <definedName name="_xlnm.Print_Area" localSheetId="10">'11'!$A$1:$D$19</definedName>
    <definedName name="_xlnm.Print_Area" localSheetId="11">'12'!$A$1:$J$27</definedName>
    <definedName name="_xlnm.Print_Area" localSheetId="12">'13'!$A$1:$J$27</definedName>
    <definedName name="_xlnm.Print_Area" localSheetId="13">'14'!$A$1:$I$20</definedName>
    <definedName name="_xlnm.Print_Area" localSheetId="14">'15'!$A$1:$U$30</definedName>
    <definedName name="_xlnm.Print_Area" localSheetId="15">'16'!$A$1:$U$30</definedName>
    <definedName name="_xlnm.Print_Area" localSheetId="1">'2'!$A$1:$U$28</definedName>
    <definedName name="_xlnm.Print_Area" localSheetId="2">'3'!$A$1:$E$17</definedName>
    <definedName name="_xlnm.Print_Area" localSheetId="3">'4'!$A$1:$U$28</definedName>
    <definedName name="_xlnm.Print_Area" localSheetId="4">'5'!$A$1:$E$18</definedName>
    <definedName name="_xlnm.Print_Area" localSheetId="5">'6'!$A$1:$U$29</definedName>
    <definedName name="_xlnm.Print_Area" localSheetId="6">'7'!$A$1:$E$18</definedName>
    <definedName name="_xlnm.Print_Area" localSheetId="7">'8'!$A$1:$U$29</definedName>
    <definedName name="_xlnm.Print_Area" localSheetId="8">'9'!$A$1:$E$19</definedName>
    <definedName name="олд" localSheetId="9">'[1]sheet1 (3)'!#REF!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'[2]sheet1 (2)'!#REF!</definedName>
    <definedName name="оплад" localSheetId="14">'[2]sheet1 (2)'!#REF!</definedName>
    <definedName name="оплад" localSheetId="15">'[2]sheet1 (2)'!#REF!</definedName>
    <definedName name="оплад" localSheetId="1">'[2]sheet1 (2)'!#REF!</definedName>
    <definedName name="оплад" localSheetId="2">'[2]sheet1 (2)'!#REF!</definedName>
    <definedName name="оплад" localSheetId="3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'[2]sheet1 (3)'!#REF!</definedName>
    <definedName name="праовл" localSheetId="14">'[2]sheet1 (3)'!#REF!</definedName>
    <definedName name="праовл" localSheetId="15">'[2]sheet1 (3)'!#REF!</definedName>
    <definedName name="праовл" localSheetId="1">'[2]sheet1 (3)'!#REF!</definedName>
    <definedName name="праовл" localSheetId="2">'[2]sheet1 (3)'!#REF!</definedName>
    <definedName name="праовл" localSheetId="3">'[2]sheet1 (3)'!#REF!</definedName>
    <definedName name="праовл" localSheetId="5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'[2]sheet1 (2)'!#REF!</definedName>
    <definedName name="рррр" localSheetId="14">'[2]sheet1 (2)'!#REF!</definedName>
    <definedName name="рррр" localSheetId="15">'[2]sheet1 (2)'!#REF!</definedName>
    <definedName name="рррр" localSheetId="1">'[2]sheet1 (2)'!#REF!</definedName>
    <definedName name="рррр" localSheetId="2">'[2]sheet1 (2)'!#REF!</definedName>
    <definedName name="рррр" localSheetId="3">'[2]sheet1 (2)'!#REF!</definedName>
    <definedName name="рррр" localSheetId="5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9">'[1]sheet1 (3)'!#REF!</definedName>
    <definedName name="ррррау" localSheetId="14">'[1]sheet1 (3)'!#REF!</definedName>
    <definedName name="ррррау" localSheetId="15">'[1]sheet1 (3)'!#REF!</definedName>
    <definedName name="ррррау" localSheetId="1">'[1]sheet1 (3)'!#REF!</definedName>
    <definedName name="ррррау" localSheetId="2">'[1]sheet1 (3)'!#REF!</definedName>
    <definedName name="ррррау" localSheetId="3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4">[6]Sheet3!$A$2</definedName>
    <definedName name="ц" localSheetId="15">[6]Sheet3!$A$2</definedName>
    <definedName name="ц" localSheetId="5">[6]Sheet3!$A$2</definedName>
    <definedName name="чпаро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T8" i="16" l="1"/>
  <c r="U28" i="16" l="1"/>
  <c r="Q28" i="16"/>
  <c r="N28" i="16"/>
  <c r="K28" i="16"/>
  <c r="H28" i="16"/>
  <c r="E28" i="16"/>
  <c r="U27" i="16"/>
  <c r="Q27" i="16"/>
  <c r="N27" i="16"/>
  <c r="K27" i="16"/>
  <c r="H27" i="16"/>
  <c r="E27" i="16"/>
  <c r="U26" i="16"/>
  <c r="Q26" i="16"/>
  <c r="N26" i="16"/>
  <c r="K26" i="16"/>
  <c r="H26" i="16"/>
  <c r="E26" i="16"/>
  <c r="U25" i="16"/>
  <c r="Q25" i="16"/>
  <c r="N25" i="16"/>
  <c r="K25" i="16"/>
  <c r="H25" i="16"/>
  <c r="E25" i="16"/>
  <c r="U24" i="16"/>
  <c r="Q24" i="16"/>
  <c r="N24" i="16"/>
  <c r="K24" i="16"/>
  <c r="H24" i="16"/>
  <c r="E24" i="16"/>
  <c r="U23" i="16"/>
  <c r="Q23" i="16"/>
  <c r="N23" i="16"/>
  <c r="K23" i="16"/>
  <c r="H23" i="16"/>
  <c r="E23" i="16"/>
  <c r="U22" i="16"/>
  <c r="Q22" i="16"/>
  <c r="N22" i="16"/>
  <c r="K22" i="16"/>
  <c r="H22" i="16"/>
  <c r="E22" i="16"/>
  <c r="U21" i="16"/>
  <c r="Q21" i="16"/>
  <c r="N21" i="16"/>
  <c r="K21" i="16"/>
  <c r="H21" i="16"/>
  <c r="E21" i="16"/>
  <c r="U20" i="16"/>
  <c r="Q20" i="16"/>
  <c r="N20" i="16"/>
  <c r="K20" i="16"/>
  <c r="H20" i="16"/>
  <c r="E20" i="16"/>
  <c r="U19" i="16"/>
  <c r="Q19" i="16"/>
  <c r="N19" i="16"/>
  <c r="K19" i="16"/>
  <c r="H19" i="16"/>
  <c r="E19" i="16"/>
  <c r="U18" i="16"/>
  <c r="Q18" i="16"/>
  <c r="N18" i="16"/>
  <c r="K18" i="16"/>
  <c r="H18" i="16"/>
  <c r="E18" i="16"/>
  <c r="U17" i="16"/>
  <c r="Q17" i="16"/>
  <c r="N17" i="16"/>
  <c r="K17" i="16"/>
  <c r="H17" i="16"/>
  <c r="E17" i="16"/>
  <c r="U16" i="16"/>
  <c r="Q16" i="16"/>
  <c r="N16" i="16"/>
  <c r="K16" i="16"/>
  <c r="H16" i="16"/>
  <c r="E16" i="16"/>
  <c r="U15" i="16"/>
  <c r="Q15" i="16"/>
  <c r="N15" i="16"/>
  <c r="K15" i="16"/>
  <c r="H15" i="16"/>
  <c r="E15" i="16"/>
  <c r="U14" i="16"/>
  <c r="Q14" i="16"/>
  <c r="N14" i="16"/>
  <c r="K14" i="16"/>
  <c r="H14" i="16"/>
  <c r="E14" i="16"/>
  <c r="U13" i="16"/>
  <c r="Q13" i="16"/>
  <c r="N13" i="16"/>
  <c r="K13" i="16"/>
  <c r="H13" i="16"/>
  <c r="E13" i="16"/>
  <c r="U12" i="16"/>
  <c r="Q12" i="16"/>
  <c r="N12" i="16"/>
  <c r="K12" i="16"/>
  <c r="H12" i="16"/>
  <c r="E12" i="16"/>
  <c r="U11" i="16"/>
  <c r="Q11" i="16"/>
  <c r="N11" i="16"/>
  <c r="K11" i="16"/>
  <c r="H11" i="16"/>
  <c r="E11" i="16"/>
  <c r="U10" i="16"/>
  <c r="Q10" i="16"/>
  <c r="N10" i="16"/>
  <c r="K10" i="16"/>
  <c r="H10" i="16"/>
  <c r="E10" i="16"/>
  <c r="U9" i="16"/>
  <c r="Q9" i="16"/>
  <c r="N9" i="16"/>
  <c r="K9" i="16"/>
  <c r="H9" i="16"/>
  <c r="E9" i="16"/>
  <c r="S8" i="16"/>
  <c r="U8" i="16" s="1"/>
  <c r="R8" i="16"/>
  <c r="P8" i="16"/>
  <c r="G13" i="14" s="1"/>
  <c r="O8" i="16"/>
  <c r="F13" i="14" s="1"/>
  <c r="M8" i="16"/>
  <c r="L8" i="16"/>
  <c r="F12" i="14" s="1"/>
  <c r="J8" i="16"/>
  <c r="I8" i="16"/>
  <c r="G8" i="16"/>
  <c r="F8" i="16"/>
  <c r="D8" i="16"/>
  <c r="C8" i="16"/>
  <c r="B8" i="16"/>
  <c r="G8" i="14" s="1"/>
  <c r="U28" i="15"/>
  <c r="Q28" i="15"/>
  <c r="N28" i="15"/>
  <c r="K28" i="15"/>
  <c r="H28" i="15"/>
  <c r="E28" i="15"/>
  <c r="U27" i="15"/>
  <c r="Q27" i="15"/>
  <c r="N27" i="15"/>
  <c r="K27" i="15"/>
  <c r="H27" i="15"/>
  <c r="E27" i="15"/>
  <c r="U26" i="15"/>
  <c r="Q26" i="15"/>
  <c r="N26" i="15"/>
  <c r="K26" i="15"/>
  <c r="H26" i="15"/>
  <c r="E26" i="15"/>
  <c r="U25" i="15"/>
  <c r="Q25" i="15"/>
  <c r="N25" i="15"/>
  <c r="K25" i="15"/>
  <c r="H25" i="15"/>
  <c r="E25" i="15"/>
  <c r="U24" i="15"/>
  <c r="Q24" i="15"/>
  <c r="N24" i="15"/>
  <c r="K24" i="15"/>
  <c r="H24" i="15"/>
  <c r="E24" i="15"/>
  <c r="U23" i="15"/>
  <c r="Q23" i="15"/>
  <c r="N23" i="15"/>
  <c r="K23" i="15"/>
  <c r="H23" i="15"/>
  <c r="E23" i="15"/>
  <c r="U22" i="15"/>
  <c r="Q22" i="15"/>
  <c r="N22" i="15"/>
  <c r="K22" i="15"/>
  <c r="H22" i="15"/>
  <c r="E22" i="15"/>
  <c r="U21" i="15"/>
  <c r="Q21" i="15"/>
  <c r="N21" i="15"/>
  <c r="K21" i="15"/>
  <c r="H21" i="15"/>
  <c r="E21" i="15"/>
  <c r="U20" i="15"/>
  <c r="Q20" i="15"/>
  <c r="N20" i="15"/>
  <c r="K20" i="15"/>
  <c r="H20" i="15"/>
  <c r="E20" i="15"/>
  <c r="U19" i="15"/>
  <c r="Q19" i="15"/>
  <c r="N19" i="15"/>
  <c r="K19" i="15"/>
  <c r="H19" i="15"/>
  <c r="E19" i="15"/>
  <c r="U18" i="15"/>
  <c r="Q18" i="15"/>
  <c r="N18" i="15"/>
  <c r="K18" i="15"/>
  <c r="H18" i="15"/>
  <c r="E18" i="15"/>
  <c r="U17" i="15"/>
  <c r="Q17" i="15"/>
  <c r="N17" i="15"/>
  <c r="K17" i="15"/>
  <c r="H17" i="15"/>
  <c r="E17" i="15"/>
  <c r="U16" i="15"/>
  <c r="Q16" i="15"/>
  <c r="N16" i="15"/>
  <c r="K16" i="15"/>
  <c r="H16" i="15"/>
  <c r="E16" i="15"/>
  <c r="U15" i="15"/>
  <c r="Q15" i="15"/>
  <c r="N15" i="15"/>
  <c r="K15" i="15"/>
  <c r="H15" i="15"/>
  <c r="E15" i="15"/>
  <c r="U14" i="15"/>
  <c r="Q14" i="15"/>
  <c r="N14" i="15"/>
  <c r="K14" i="15"/>
  <c r="H14" i="15"/>
  <c r="E14" i="15"/>
  <c r="U13" i="15"/>
  <c r="Q13" i="15"/>
  <c r="N13" i="15"/>
  <c r="K13" i="15"/>
  <c r="H13" i="15"/>
  <c r="E13" i="15"/>
  <c r="U12" i="15"/>
  <c r="Q12" i="15"/>
  <c r="N12" i="15"/>
  <c r="K12" i="15"/>
  <c r="H12" i="15"/>
  <c r="E12" i="15"/>
  <c r="U11" i="15"/>
  <c r="Q11" i="15"/>
  <c r="N11" i="15"/>
  <c r="K11" i="15"/>
  <c r="H11" i="15"/>
  <c r="E11" i="15"/>
  <c r="U10" i="15"/>
  <c r="Q10" i="15"/>
  <c r="N10" i="15"/>
  <c r="K10" i="15"/>
  <c r="H10" i="15"/>
  <c r="E10" i="15"/>
  <c r="U9" i="15"/>
  <c r="Q9" i="15"/>
  <c r="N9" i="15"/>
  <c r="K9" i="15"/>
  <c r="H9" i="15"/>
  <c r="E9" i="15"/>
  <c r="T8" i="15"/>
  <c r="C19" i="14" s="1"/>
  <c r="S8" i="15"/>
  <c r="B19" i="14" s="1"/>
  <c r="R8" i="15"/>
  <c r="C18" i="14" s="1"/>
  <c r="P8" i="15"/>
  <c r="C13" i="14" s="1"/>
  <c r="O8" i="15"/>
  <c r="M8" i="15"/>
  <c r="L8" i="15"/>
  <c r="B12" i="14" s="1"/>
  <c r="D12" i="14" s="1"/>
  <c r="J8" i="15"/>
  <c r="I8" i="15"/>
  <c r="G8" i="15"/>
  <c r="C10" i="14" s="1"/>
  <c r="F8" i="15"/>
  <c r="D8" i="15"/>
  <c r="C9" i="14" s="1"/>
  <c r="C8" i="15"/>
  <c r="B8" i="15"/>
  <c r="G19" i="14"/>
  <c r="G18" i="14"/>
  <c r="G12" i="14"/>
  <c r="C12" i="14"/>
  <c r="G11" i="14"/>
  <c r="C11" i="14"/>
  <c r="B11" i="14"/>
  <c r="G10" i="14"/>
  <c r="F10" i="14"/>
  <c r="G9" i="14"/>
  <c r="F9" i="14"/>
  <c r="C8" i="14"/>
  <c r="J7" i="13"/>
  <c r="D19" i="11" s="1"/>
  <c r="I7" i="13"/>
  <c r="D18" i="11" s="1"/>
  <c r="H7" i="13"/>
  <c r="G7" i="13"/>
  <c r="D12" i="11" s="1"/>
  <c r="F7" i="13"/>
  <c r="E7" i="13"/>
  <c r="D11" i="11" s="1"/>
  <c r="D7" i="13"/>
  <c r="D10" i="11" s="1"/>
  <c r="C7" i="13"/>
  <c r="B7" i="13"/>
  <c r="D8" i="11" s="1"/>
  <c r="J7" i="12"/>
  <c r="C19" i="11" s="1"/>
  <c r="I7" i="12"/>
  <c r="C18" i="11" s="1"/>
  <c r="H7" i="12"/>
  <c r="C13" i="11" s="1"/>
  <c r="G7" i="12"/>
  <c r="C12" i="11" s="1"/>
  <c r="F7" i="12"/>
  <c r="C11" i="11" s="1"/>
  <c r="E7" i="12"/>
  <c r="D7" i="12"/>
  <c r="C10" i="11" s="1"/>
  <c r="C7" i="12"/>
  <c r="C9" i="11" s="1"/>
  <c r="B7" i="12"/>
  <c r="D13" i="11"/>
  <c r="D9" i="11"/>
  <c r="C8" i="11"/>
  <c r="U28" i="10"/>
  <c r="Q28" i="10"/>
  <c r="N28" i="10"/>
  <c r="K28" i="10"/>
  <c r="H28" i="10"/>
  <c r="E28" i="10"/>
  <c r="U27" i="10"/>
  <c r="Q27" i="10"/>
  <c r="N27" i="10"/>
  <c r="K27" i="10"/>
  <c r="H27" i="10"/>
  <c r="E27" i="10"/>
  <c r="U26" i="10"/>
  <c r="Q26" i="10"/>
  <c r="N26" i="10"/>
  <c r="K26" i="10"/>
  <c r="H26" i="10"/>
  <c r="E26" i="10"/>
  <c r="U25" i="10"/>
  <c r="Q25" i="10"/>
  <c r="N25" i="10"/>
  <c r="K25" i="10"/>
  <c r="H25" i="10"/>
  <c r="E25" i="10"/>
  <c r="U24" i="10"/>
  <c r="Q24" i="10"/>
  <c r="N24" i="10"/>
  <c r="K24" i="10"/>
  <c r="H24" i="10"/>
  <c r="E24" i="10"/>
  <c r="U23" i="10"/>
  <c r="Q23" i="10"/>
  <c r="N23" i="10"/>
  <c r="K23" i="10"/>
  <c r="H23" i="10"/>
  <c r="E23" i="10"/>
  <c r="U22" i="10"/>
  <c r="Q22" i="10"/>
  <c r="N22" i="10"/>
  <c r="K22" i="10"/>
  <c r="H22" i="10"/>
  <c r="E22" i="10"/>
  <c r="U21" i="10"/>
  <c r="Q21" i="10"/>
  <c r="N21" i="10"/>
  <c r="K21" i="10"/>
  <c r="H21" i="10"/>
  <c r="E21" i="10"/>
  <c r="U20" i="10"/>
  <c r="Q20" i="10"/>
  <c r="N20" i="10"/>
  <c r="K20" i="10"/>
  <c r="H20" i="10"/>
  <c r="E20" i="10"/>
  <c r="U19" i="10"/>
  <c r="Q19" i="10"/>
  <c r="N19" i="10"/>
  <c r="K19" i="10"/>
  <c r="H19" i="10"/>
  <c r="E19" i="10"/>
  <c r="U18" i="10"/>
  <c r="Q18" i="10"/>
  <c r="N18" i="10"/>
  <c r="K18" i="10"/>
  <c r="H18" i="10"/>
  <c r="E18" i="10"/>
  <c r="U17" i="10"/>
  <c r="Q17" i="10"/>
  <c r="N17" i="10"/>
  <c r="K17" i="10"/>
  <c r="H17" i="10"/>
  <c r="E17" i="10"/>
  <c r="U16" i="10"/>
  <c r="Q16" i="10"/>
  <c r="N16" i="10"/>
  <c r="K16" i="10"/>
  <c r="H16" i="10"/>
  <c r="E16" i="10"/>
  <c r="U15" i="10"/>
  <c r="Q15" i="10"/>
  <c r="N15" i="10"/>
  <c r="K15" i="10"/>
  <c r="H15" i="10"/>
  <c r="E15" i="10"/>
  <c r="U14" i="10"/>
  <c r="Q14" i="10"/>
  <c r="N14" i="10"/>
  <c r="K14" i="10"/>
  <c r="H14" i="10"/>
  <c r="E14" i="10"/>
  <c r="U13" i="10"/>
  <c r="Q13" i="10"/>
  <c r="N13" i="10"/>
  <c r="K13" i="10"/>
  <c r="H13" i="10"/>
  <c r="E13" i="10"/>
  <c r="U12" i="10"/>
  <c r="Q12" i="10"/>
  <c r="N12" i="10"/>
  <c r="K12" i="10"/>
  <c r="H12" i="10"/>
  <c r="E12" i="10"/>
  <c r="U11" i="10"/>
  <c r="Q11" i="10"/>
  <c r="N11" i="10"/>
  <c r="K11" i="10"/>
  <c r="H11" i="10"/>
  <c r="E11" i="10"/>
  <c r="U10" i="10"/>
  <c r="Q10" i="10"/>
  <c r="N10" i="10"/>
  <c r="K10" i="10"/>
  <c r="H10" i="10"/>
  <c r="E10" i="10"/>
  <c r="U9" i="10"/>
  <c r="Q9" i="10"/>
  <c r="N9" i="10"/>
  <c r="K9" i="10"/>
  <c r="H9" i="10"/>
  <c r="E9" i="10"/>
  <c r="T8" i="10"/>
  <c r="C18" i="9" s="1"/>
  <c r="S8" i="10"/>
  <c r="B18" i="9" s="1"/>
  <c r="R8" i="10"/>
  <c r="P8" i="10"/>
  <c r="O8" i="10"/>
  <c r="B12" i="9" s="1"/>
  <c r="M8" i="10"/>
  <c r="L8" i="10"/>
  <c r="B11" i="9" s="1"/>
  <c r="J8" i="10"/>
  <c r="I8" i="10"/>
  <c r="B10" i="9" s="1"/>
  <c r="G8" i="10"/>
  <c r="C9" i="9" s="1"/>
  <c r="F8" i="10"/>
  <c r="H8" i="10" s="1"/>
  <c r="D8" i="10"/>
  <c r="C8" i="9" s="1"/>
  <c r="C8" i="10"/>
  <c r="B8" i="9" s="1"/>
  <c r="B8" i="10"/>
  <c r="C7" i="9" s="1"/>
  <c r="C17" i="9"/>
  <c r="C12" i="9"/>
  <c r="C11" i="9"/>
  <c r="C10" i="9"/>
  <c r="U28" i="8"/>
  <c r="Q28" i="8"/>
  <c r="N28" i="8"/>
  <c r="K28" i="8"/>
  <c r="H28" i="8"/>
  <c r="E28" i="8"/>
  <c r="U27" i="8"/>
  <c r="Q27" i="8"/>
  <c r="N27" i="8"/>
  <c r="K27" i="8"/>
  <c r="H27" i="8"/>
  <c r="E27" i="8"/>
  <c r="U26" i="8"/>
  <c r="Q26" i="8"/>
  <c r="N26" i="8"/>
  <c r="K26" i="8"/>
  <c r="H26" i="8"/>
  <c r="E26" i="8"/>
  <c r="U25" i="8"/>
  <c r="Q25" i="8"/>
  <c r="N25" i="8"/>
  <c r="K25" i="8"/>
  <c r="H25" i="8"/>
  <c r="E25" i="8"/>
  <c r="U24" i="8"/>
  <c r="Q24" i="8"/>
  <c r="N24" i="8"/>
  <c r="K24" i="8"/>
  <c r="H24" i="8"/>
  <c r="E24" i="8"/>
  <c r="U23" i="8"/>
  <c r="Q23" i="8"/>
  <c r="N23" i="8"/>
  <c r="K23" i="8"/>
  <c r="H23" i="8"/>
  <c r="E23" i="8"/>
  <c r="U22" i="8"/>
  <c r="Q22" i="8"/>
  <c r="N22" i="8"/>
  <c r="K22" i="8"/>
  <c r="H22" i="8"/>
  <c r="E22" i="8"/>
  <c r="U21" i="8"/>
  <c r="Q21" i="8"/>
  <c r="N21" i="8"/>
  <c r="K21" i="8"/>
  <c r="H21" i="8"/>
  <c r="E21" i="8"/>
  <c r="U20" i="8"/>
  <c r="Q20" i="8"/>
  <c r="N20" i="8"/>
  <c r="K20" i="8"/>
  <c r="H20" i="8"/>
  <c r="E20" i="8"/>
  <c r="U19" i="8"/>
  <c r="Q19" i="8"/>
  <c r="N19" i="8"/>
  <c r="K19" i="8"/>
  <c r="H19" i="8"/>
  <c r="E19" i="8"/>
  <c r="U18" i="8"/>
  <c r="Q18" i="8"/>
  <c r="N18" i="8"/>
  <c r="K18" i="8"/>
  <c r="H18" i="8"/>
  <c r="E18" i="8"/>
  <c r="U17" i="8"/>
  <c r="Q17" i="8"/>
  <c r="N17" i="8"/>
  <c r="K17" i="8"/>
  <c r="H17" i="8"/>
  <c r="E17" i="8"/>
  <c r="U16" i="8"/>
  <c r="Q16" i="8"/>
  <c r="N16" i="8"/>
  <c r="K16" i="8"/>
  <c r="H16" i="8"/>
  <c r="E16" i="8"/>
  <c r="U15" i="8"/>
  <c r="Q15" i="8"/>
  <c r="N15" i="8"/>
  <c r="K15" i="8"/>
  <c r="H15" i="8"/>
  <c r="E15" i="8"/>
  <c r="U14" i="8"/>
  <c r="Q14" i="8"/>
  <c r="N14" i="8"/>
  <c r="K14" i="8"/>
  <c r="H14" i="8"/>
  <c r="E14" i="8"/>
  <c r="U13" i="8"/>
  <c r="Q13" i="8"/>
  <c r="N13" i="8"/>
  <c r="K13" i="8"/>
  <c r="H13" i="8"/>
  <c r="E13" i="8"/>
  <c r="U12" i="8"/>
  <c r="Q12" i="8"/>
  <c r="N12" i="8"/>
  <c r="K12" i="8"/>
  <c r="H12" i="8"/>
  <c r="E12" i="8"/>
  <c r="U11" i="8"/>
  <c r="Q11" i="8"/>
  <c r="N11" i="8"/>
  <c r="K11" i="8"/>
  <c r="H11" i="8"/>
  <c r="E11" i="8"/>
  <c r="U10" i="8"/>
  <c r="Q10" i="8"/>
  <c r="N10" i="8"/>
  <c r="K10" i="8"/>
  <c r="H10" i="8"/>
  <c r="E10" i="8"/>
  <c r="U9" i="8"/>
  <c r="Q9" i="8"/>
  <c r="N9" i="8"/>
  <c r="K9" i="8"/>
  <c r="H9" i="8"/>
  <c r="E9" i="8"/>
  <c r="T8" i="8"/>
  <c r="S8" i="8"/>
  <c r="B17" i="7" s="1"/>
  <c r="R8" i="8"/>
  <c r="C16" i="7" s="1"/>
  <c r="P8" i="8"/>
  <c r="O8" i="8"/>
  <c r="B11" i="7" s="1"/>
  <c r="M8" i="8"/>
  <c r="L8" i="8"/>
  <c r="N8" i="8" s="1"/>
  <c r="J8" i="8"/>
  <c r="I8" i="8"/>
  <c r="G8" i="8"/>
  <c r="C8" i="7" s="1"/>
  <c r="F8" i="8"/>
  <c r="B8" i="7" s="1"/>
  <c r="D8" i="8"/>
  <c r="C8" i="8"/>
  <c r="B7" i="7" s="1"/>
  <c r="B8" i="8"/>
  <c r="C17" i="7"/>
  <c r="C11" i="7"/>
  <c r="C10" i="7"/>
  <c r="B10" i="7"/>
  <c r="C9" i="7"/>
  <c r="B9" i="7"/>
  <c r="C7" i="7"/>
  <c r="C6" i="7"/>
  <c r="U28" i="6"/>
  <c r="Q28" i="6"/>
  <c r="N28" i="6"/>
  <c r="K28" i="6"/>
  <c r="H28" i="6"/>
  <c r="E28" i="6"/>
  <c r="U27" i="6"/>
  <c r="Q27" i="6"/>
  <c r="N27" i="6"/>
  <c r="K27" i="6"/>
  <c r="H27" i="6"/>
  <c r="E27" i="6"/>
  <c r="U26" i="6"/>
  <c r="Q26" i="6"/>
  <c r="N26" i="6"/>
  <c r="K26" i="6"/>
  <c r="H26" i="6"/>
  <c r="E26" i="6"/>
  <c r="U25" i="6"/>
  <c r="Q25" i="6"/>
  <c r="N25" i="6"/>
  <c r="K25" i="6"/>
  <c r="H25" i="6"/>
  <c r="E25" i="6"/>
  <c r="U24" i="6"/>
  <c r="Q24" i="6"/>
  <c r="N24" i="6"/>
  <c r="K24" i="6"/>
  <c r="H24" i="6"/>
  <c r="E24" i="6"/>
  <c r="U23" i="6"/>
  <c r="Q23" i="6"/>
  <c r="N23" i="6"/>
  <c r="K23" i="6"/>
  <c r="H23" i="6"/>
  <c r="E23" i="6"/>
  <c r="U22" i="6"/>
  <c r="Q22" i="6"/>
  <c r="N22" i="6"/>
  <c r="K22" i="6"/>
  <c r="H22" i="6"/>
  <c r="E22" i="6"/>
  <c r="U21" i="6"/>
  <c r="Q21" i="6"/>
  <c r="N21" i="6"/>
  <c r="K21" i="6"/>
  <c r="H21" i="6"/>
  <c r="E21" i="6"/>
  <c r="U20" i="6"/>
  <c r="Q20" i="6"/>
  <c r="N20" i="6"/>
  <c r="K20" i="6"/>
  <c r="H20" i="6"/>
  <c r="E20" i="6"/>
  <c r="U19" i="6"/>
  <c r="Q19" i="6"/>
  <c r="N19" i="6"/>
  <c r="K19" i="6"/>
  <c r="H19" i="6"/>
  <c r="E19" i="6"/>
  <c r="U18" i="6"/>
  <c r="Q18" i="6"/>
  <c r="N18" i="6"/>
  <c r="K18" i="6"/>
  <c r="H18" i="6"/>
  <c r="E18" i="6"/>
  <c r="U17" i="6"/>
  <c r="Q17" i="6"/>
  <c r="N17" i="6"/>
  <c r="K17" i="6"/>
  <c r="H17" i="6"/>
  <c r="E17" i="6"/>
  <c r="U16" i="6"/>
  <c r="Q16" i="6"/>
  <c r="N16" i="6"/>
  <c r="K16" i="6"/>
  <c r="H16" i="6"/>
  <c r="E16" i="6"/>
  <c r="U15" i="6"/>
  <c r="Q15" i="6"/>
  <c r="N15" i="6"/>
  <c r="K15" i="6"/>
  <c r="H15" i="6"/>
  <c r="E15" i="6"/>
  <c r="U14" i="6"/>
  <c r="Q14" i="6"/>
  <c r="N14" i="6"/>
  <c r="K14" i="6"/>
  <c r="H14" i="6"/>
  <c r="E14" i="6"/>
  <c r="U13" i="6"/>
  <c r="Q13" i="6"/>
  <c r="N13" i="6"/>
  <c r="K13" i="6"/>
  <c r="H13" i="6"/>
  <c r="E13" i="6"/>
  <c r="U12" i="6"/>
  <c r="Q12" i="6"/>
  <c r="N12" i="6"/>
  <c r="K12" i="6"/>
  <c r="H12" i="6"/>
  <c r="E12" i="6"/>
  <c r="U11" i="6"/>
  <c r="Q11" i="6"/>
  <c r="N11" i="6"/>
  <c r="K11" i="6"/>
  <c r="H11" i="6"/>
  <c r="E11" i="6"/>
  <c r="U10" i="6"/>
  <c r="Q10" i="6"/>
  <c r="N10" i="6"/>
  <c r="K10" i="6"/>
  <c r="H10" i="6"/>
  <c r="E10" i="6"/>
  <c r="U9" i="6"/>
  <c r="Q9" i="6"/>
  <c r="N9" i="6"/>
  <c r="K9" i="6"/>
  <c r="H9" i="6"/>
  <c r="E9" i="6"/>
  <c r="T8" i="6"/>
  <c r="C17" i="5" s="1"/>
  <c r="S8" i="6"/>
  <c r="R8" i="6"/>
  <c r="C16" i="5" s="1"/>
  <c r="P8" i="6"/>
  <c r="O8" i="6"/>
  <c r="B11" i="5" s="1"/>
  <c r="M8" i="6"/>
  <c r="C10" i="5" s="1"/>
  <c r="L8" i="6"/>
  <c r="J8" i="6"/>
  <c r="C9" i="5" s="1"/>
  <c r="I8" i="6"/>
  <c r="G8" i="6"/>
  <c r="C8" i="5" s="1"/>
  <c r="F8" i="6"/>
  <c r="B8" i="5" s="1"/>
  <c r="D8" i="6"/>
  <c r="C8" i="6"/>
  <c r="B7" i="5" s="1"/>
  <c r="B8" i="6"/>
  <c r="C6" i="5" s="1"/>
  <c r="B17" i="5"/>
  <c r="C11" i="5"/>
  <c r="B10" i="5"/>
  <c r="B9" i="5"/>
  <c r="C7" i="5"/>
  <c r="U27" i="4"/>
  <c r="Q27" i="4"/>
  <c r="N27" i="4"/>
  <c r="K27" i="4"/>
  <c r="H27" i="4"/>
  <c r="E27" i="4"/>
  <c r="U26" i="4"/>
  <c r="Q26" i="4"/>
  <c r="N26" i="4"/>
  <c r="K26" i="4"/>
  <c r="H26" i="4"/>
  <c r="E26" i="4"/>
  <c r="U25" i="4"/>
  <c r="Q25" i="4"/>
  <c r="N25" i="4"/>
  <c r="K25" i="4"/>
  <c r="H25" i="4"/>
  <c r="E25" i="4"/>
  <c r="U24" i="4"/>
  <c r="Q24" i="4"/>
  <c r="N24" i="4"/>
  <c r="K24" i="4"/>
  <c r="H24" i="4"/>
  <c r="E24" i="4"/>
  <c r="U23" i="4"/>
  <c r="Q23" i="4"/>
  <c r="N23" i="4"/>
  <c r="K23" i="4"/>
  <c r="H23" i="4"/>
  <c r="E23" i="4"/>
  <c r="U22" i="4"/>
  <c r="Q22" i="4"/>
  <c r="N22" i="4"/>
  <c r="K22" i="4"/>
  <c r="H22" i="4"/>
  <c r="E22" i="4"/>
  <c r="U21" i="4"/>
  <c r="Q21" i="4"/>
  <c r="N21" i="4"/>
  <c r="K21" i="4"/>
  <c r="H21" i="4"/>
  <c r="E21" i="4"/>
  <c r="U20" i="4"/>
  <c r="Q20" i="4"/>
  <c r="N20" i="4"/>
  <c r="K20" i="4"/>
  <c r="H20" i="4"/>
  <c r="E20" i="4"/>
  <c r="U19" i="4"/>
  <c r="Q19" i="4"/>
  <c r="N19" i="4"/>
  <c r="K19" i="4"/>
  <c r="H19" i="4"/>
  <c r="E19" i="4"/>
  <c r="U18" i="4"/>
  <c r="Q18" i="4"/>
  <c r="N18" i="4"/>
  <c r="K18" i="4"/>
  <c r="H18" i="4"/>
  <c r="E18" i="4"/>
  <c r="U17" i="4"/>
  <c r="Q17" i="4"/>
  <c r="N17" i="4"/>
  <c r="K17" i="4"/>
  <c r="H17" i="4"/>
  <c r="E17" i="4"/>
  <c r="U16" i="4"/>
  <c r="Q16" i="4"/>
  <c r="N16" i="4"/>
  <c r="K16" i="4"/>
  <c r="H16" i="4"/>
  <c r="E16" i="4"/>
  <c r="U15" i="4"/>
  <c r="Q15" i="4"/>
  <c r="N15" i="4"/>
  <c r="K15" i="4"/>
  <c r="H15" i="4"/>
  <c r="E15" i="4"/>
  <c r="U14" i="4"/>
  <c r="Q14" i="4"/>
  <c r="N14" i="4"/>
  <c r="K14" i="4"/>
  <c r="H14" i="4"/>
  <c r="E14" i="4"/>
  <c r="U13" i="4"/>
  <c r="Q13" i="4"/>
  <c r="N13" i="4"/>
  <c r="K13" i="4"/>
  <c r="H13" i="4"/>
  <c r="E13" i="4"/>
  <c r="U12" i="4"/>
  <c r="Q12" i="4"/>
  <c r="N12" i="4"/>
  <c r="K12" i="4"/>
  <c r="H12" i="4"/>
  <c r="E12" i="4"/>
  <c r="U11" i="4"/>
  <c r="Q11" i="4"/>
  <c r="N11" i="4"/>
  <c r="K11" i="4"/>
  <c r="H11" i="4"/>
  <c r="E11" i="4"/>
  <c r="U10" i="4"/>
  <c r="Q10" i="4"/>
  <c r="N10" i="4"/>
  <c r="K10" i="4"/>
  <c r="H10" i="4"/>
  <c r="E10" i="4"/>
  <c r="U9" i="4"/>
  <c r="Q9" i="4"/>
  <c r="N9" i="4"/>
  <c r="K9" i="4"/>
  <c r="H9" i="4"/>
  <c r="E9" i="4"/>
  <c r="U8" i="4"/>
  <c r="Q8" i="4"/>
  <c r="N8" i="4"/>
  <c r="K8" i="4"/>
  <c r="H8" i="4"/>
  <c r="E8" i="4"/>
  <c r="T7" i="4"/>
  <c r="C16" i="3" s="1"/>
  <c r="S7" i="4"/>
  <c r="U7" i="4" s="1"/>
  <c r="R7" i="4"/>
  <c r="C15" i="3" s="1"/>
  <c r="P7" i="4"/>
  <c r="C10" i="3" s="1"/>
  <c r="O7" i="4"/>
  <c r="M7" i="4"/>
  <c r="C9" i="3" s="1"/>
  <c r="L7" i="4"/>
  <c r="B9" i="3" s="1"/>
  <c r="J7" i="4"/>
  <c r="I7" i="4"/>
  <c r="B8" i="3" s="1"/>
  <c r="G7" i="4"/>
  <c r="F7" i="4"/>
  <c r="D7" i="4"/>
  <c r="C6" i="3" s="1"/>
  <c r="C7" i="4"/>
  <c r="B6" i="3" s="1"/>
  <c r="B7" i="4"/>
  <c r="C5" i="3" s="1"/>
  <c r="C8" i="3"/>
  <c r="C7" i="3"/>
  <c r="B7" i="3"/>
  <c r="U27" i="2"/>
  <c r="Q27" i="2"/>
  <c r="N27" i="2"/>
  <c r="K27" i="2"/>
  <c r="H27" i="2"/>
  <c r="E27" i="2"/>
  <c r="U26" i="2"/>
  <c r="Q26" i="2"/>
  <c r="N26" i="2"/>
  <c r="K26" i="2"/>
  <c r="H26" i="2"/>
  <c r="E26" i="2"/>
  <c r="U25" i="2"/>
  <c r="Q25" i="2"/>
  <c r="N25" i="2"/>
  <c r="K25" i="2"/>
  <c r="H25" i="2"/>
  <c r="E25" i="2"/>
  <c r="U24" i="2"/>
  <c r="Q24" i="2"/>
  <c r="N24" i="2"/>
  <c r="K24" i="2"/>
  <c r="H24" i="2"/>
  <c r="E24" i="2"/>
  <c r="U23" i="2"/>
  <c r="Q23" i="2"/>
  <c r="N23" i="2"/>
  <c r="K23" i="2"/>
  <c r="H23" i="2"/>
  <c r="E23" i="2"/>
  <c r="U22" i="2"/>
  <c r="Q22" i="2"/>
  <c r="N22" i="2"/>
  <c r="K22" i="2"/>
  <c r="H22" i="2"/>
  <c r="E22" i="2"/>
  <c r="U21" i="2"/>
  <c r="Q21" i="2"/>
  <c r="N21" i="2"/>
  <c r="K21" i="2"/>
  <c r="H21" i="2"/>
  <c r="E21" i="2"/>
  <c r="U20" i="2"/>
  <c r="Q20" i="2"/>
  <c r="N20" i="2"/>
  <c r="K20" i="2"/>
  <c r="H20" i="2"/>
  <c r="E20" i="2"/>
  <c r="U19" i="2"/>
  <c r="Q19" i="2"/>
  <c r="N19" i="2"/>
  <c r="K19" i="2"/>
  <c r="H19" i="2"/>
  <c r="E19" i="2"/>
  <c r="U18" i="2"/>
  <c r="Q18" i="2"/>
  <c r="N18" i="2"/>
  <c r="K18" i="2"/>
  <c r="H18" i="2"/>
  <c r="E18" i="2"/>
  <c r="U17" i="2"/>
  <c r="Q17" i="2"/>
  <c r="N17" i="2"/>
  <c r="K17" i="2"/>
  <c r="H17" i="2"/>
  <c r="E17" i="2"/>
  <c r="U16" i="2"/>
  <c r="Q16" i="2"/>
  <c r="N16" i="2"/>
  <c r="K16" i="2"/>
  <c r="H16" i="2"/>
  <c r="E16" i="2"/>
  <c r="U15" i="2"/>
  <c r="Q15" i="2"/>
  <c r="N15" i="2"/>
  <c r="K15" i="2"/>
  <c r="H15" i="2"/>
  <c r="E15" i="2"/>
  <c r="U14" i="2"/>
  <c r="Q14" i="2"/>
  <c r="N14" i="2"/>
  <c r="K14" i="2"/>
  <c r="H14" i="2"/>
  <c r="E14" i="2"/>
  <c r="U13" i="2"/>
  <c r="Q13" i="2"/>
  <c r="N13" i="2"/>
  <c r="K13" i="2"/>
  <c r="H13" i="2"/>
  <c r="E13" i="2"/>
  <c r="U12" i="2"/>
  <c r="Q12" i="2"/>
  <c r="N12" i="2"/>
  <c r="K12" i="2"/>
  <c r="H12" i="2"/>
  <c r="E12" i="2"/>
  <c r="U11" i="2"/>
  <c r="Q11" i="2"/>
  <c r="N11" i="2"/>
  <c r="K11" i="2"/>
  <c r="H11" i="2"/>
  <c r="E11" i="2"/>
  <c r="U10" i="2"/>
  <c r="Q10" i="2"/>
  <c r="N10" i="2"/>
  <c r="K10" i="2"/>
  <c r="H10" i="2"/>
  <c r="E10" i="2"/>
  <c r="U9" i="2"/>
  <c r="Q9" i="2"/>
  <c r="N9" i="2"/>
  <c r="K9" i="2"/>
  <c r="H9" i="2"/>
  <c r="E9" i="2"/>
  <c r="U8" i="2"/>
  <c r="Q8" i="2"/>
  <c r="N8" i="2"/>
  <c r="K8" i="2"/>
  <c r="H8" i="2"/>
  <c r="E8" i="2"/>
  <c r="T7" i="2"/>
  <c r="C17" i="1" s="1"/>
  <c r="S7" i="2"/>
  <c r="B17" i="1" s="1"/>
  <c r="R7" i="2"/>
  <c r="C16" i="1" s="1"/>
  <c r="P7" i="2"/>
  <c r="O7" i="2"/>
  <c r="B11" i="1" s="1"/>
  <c r="M7" i="2"/>
  <c r="C10" i="1" s="1"/>
  <c r="L7" i="2"/>
  <c r="B10" i="1" s="1"/>
  <c r="J7" i="2"/>
  <c r="C9" i="1" s="1"/>
  <c r="I7" i="2"/>
  <c r="B9" i="1" s="1"/>
  <c r="G7" i="2"/>
  <c r="F7" i="2"/>
  <c r="D7" i="2"/>
  <c r="C7" i="1" s="1"/>
  <c r="C7" i="2"/>
  <c r="B7" i="1" s="1"/>
  <c r="B7" i="2"/>
  <c r="C6" i="1" s="1"/>
  <c r="C11" i="1"/>
  <c r="C8" i="1"/>
  <c r="B8" i="1"/>
  <c r="H8" i="15" l="1"/>
  <c r="D17" i="7"/>
  <c r="Q7" i="4"/>
  <c r="E8" i="15"/>
  <c r="H10" i="14"/>
  <c r="U8" i="10"/>
  <c r="N8" i="6"/>
  <c r="E7" i="5"/>
  <c r="B16" i="3"/>
  <c r="D16" i="3" s="1"/>
  <c r="B10" i="3"/>
  <c r="E7" i="2"/>
  <c r="D19" i="14"/>
  <c r="U8" i="6"/>
  <c r="F19" i="14"/>
  <c r="I19" i="14" s="1"/>
  <c r="B10" i="14"/>
  <c r="E10" i="14" s="1"/>
  <c r="B9" i="14"/>
  <c r="E9" i="14" s="1"/>
  <c r="B9" i="9"/>
  <c r="E9" i="9" s="1"/>
  <c r="E9" i="7"/>
  <c r="E8" i="5"/>
  <c r="D6" i="3"/>
  <c r="D8" i="3"/>
  <c r="D10" i="3"/>
  <c r="U7" i="2"/>
  <c r="E7" i="1"/>
  <c r="E8" i="1"/>
  <c r="E10" i="7"/>
  <c r="E8" i="8"/>
  <c r="Q8" i="15"/>
  <c r="K8" i="16"/>
  <c r="H12" i="14"/>
  <c r="D7" i="3"/>
  <c r="E10" i="5"/>
  <c r="U8" i="8"/>
  <c r="E11" i="9"/>
  <c r="U8" i="15"/>
  <c r="E8" i="6"/>
  <c r="Q8" i="6"/>
  <c r="K8" i="8"/>
  <c r="D11" i="14"/>
  <c r="K8" i="15"/>
  <c r="E8" i="16"/>
  <c r="H9" i="14"/>
  <c r="N8" i="15"/>
  <c r="H8" i="16"/>
  <c r="N8" i="16"/>
  <c r="F11" i="14"/>
  <c r="H11" i="14" s="1"/>
  <c r="B19" i="11"/>
  <c r="B8" i="11"/>
  <c r="Q8" i="10"/>
  <c r="K8" i="10"/>
  <c r="E8" i="10"/>
  <c r="Q8" i="8"/>
  <c r="H8" i="8"/>
  <c r="E7" i="7"/>
  <c r="E11" i="5"/>
  <c r="K8" i="6"/>
  <c r="N7" i="4"/>
  <c r="H7" i="4"/>
  <c r="E11" i="1"/>
  <c r="N7" i="2"/>
  <c r="E9" i="1"/>
  <c r="H7" i="2"/>
  <c r="B13" i="11"/>
  <c r="H13" i="14"/>
  <c r="Q8" i="16"/>
  <c r="B13" i="14"/>
  <c r="D13" i="14" s="1"/>
  <c r="B9" i="11"/>
  <c r="E12" i="9"/>
  <c r="N8" i="10"/>
  <c r="E10" i="9"/>
  <c r="E11" i="7"/>
  <c r="E8" i="7"/>
  <c r="E9" i="5"/>
  <c r="H8" i="6"/>
  <c r="D9" i="3"/>
  <c r="K7" i="4"/>
  <c r="E7" i="4"/>
  <c r="Q7" i="2"/>
  <c r="E10" i="1"/>
  <c r="K7" i="2"/>
  <c r="B11" i="11"/>
  <c r="B12" i="11"/>
  <c r="D7" i="1"/>
  <c r="D8" i="1"/>
  <c r="D9" i="1"/>
  <c r="D10" i="1"/>
  <c r="D11" i="1"/>
  <c r="E17" i="1"/>
  <c r="D17" i="5"/>
  <c r="D7" i="7"/>
  <c r="D8" i="7"/>
  <c r="D9" i="7"/>
  <c r="D10" i="7"/>
  <c r="D11" i="7"/>
  <c r="E17" i="7"/>
  <c r="D8" i="9"/>
  <c r="D10" i="9"/>
  <c r="D11" i="9"/>
  <c r="D18" i="9"/>
  <c r="B10" i="11"/>
  <c r="B18" i="11"/>
  <c r="I9" i="14"/>
  <c r="I10" i="14"/>
  <c r="E11" i="14"/>
  <c r="E12" i="14"/>
  <c r="I12" i="14"/>
  <c r="I13" i="14"/>
  <c r="E19" i="14"/>
  <c r="E8" i="9"/>
  <c r="D17" i="1"/>
  <c r="E6" i="3"/>
  <c r="E7" i="3"/>
  <c r="E8" i="3"/>
  <c r="E9" i="3"/>
  <c r="E10" i="3"/>
  <c r="D7" i="5"/>
  <c r="D8" i="5"/>
  <c r="D9" i="5"/>
  <c r="D10" i="5"/>
  <c r="D11" i="5"/>
  <c r="E17" i="5"/>
  <c r="D12" i="9"/>
  <c r="E18" i="9"/>
  <c r="D9" i="14" l="1"/>
  <c r="E13" i="14"/>
  <c r="E16" i="3"/>
  <c r="H19" i="14"/>
  <c r="I11" i="14"/>
  <c r="D10" i="14"/>
  <c r="D9" i="9"/>
</calcChain>
</file>

<file path=xl/sharedStrings.xml><?xml version="1.0" encoding="utf-8"?>
<sst xmlns="http://schemas.openxmlformats.org/spreadsheetml/2006/main" count="649" uniqueCount="136">
  <si>
    <r>
      <rPr>
        <b/>
        <sz val="19"/>
        <rFont val="Times New Roman"/>
        <family val="1"/>
        <charset val="204"/>
      </rPr>
      <t>Надання послуг Херсонською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</t>
    </r>
    <r>
      <rPr>
        <i/>
        <sz val="18"/>
        <rFont val="Times New Roman"/>
        <family val="1"/>
        <charset val="204"/>
      </rPr>
      <t>(відповідно до статті 14 ЗУ "Про зайнятість населення")</t>
    </r>
  </si>
  <si>
    <t>Показник</t>
  </si>
  <si>
    <t>зміна значення</t>
  </si>
  <si>
    <t>%</t>
  </si>
  <si>
    <t xml:space="preserve"> + (-)                              осіб</t>
  </si>
  <si>
    <t>А</t>
  </si>
  <si>
    <t>Отримували послуги,   осіб</t>
  </si>
  <si>
    <t>х</t>
  </si>
  <si>
    <t xml:space="preserve">   з них, мали статус безробітного,   осіб</t>
  </si>
  <si>
    <t>Всього отримали роботу,    осіб</t>
  </si>
  <si>
    <t>Проходили професійне навчання,   осіб</t>
  </si>
  <si>
    <t>Брали участь у громадських та інших роботах тимчасового характеру,    осіб</t>
  </si>
  <si>
    <t>Кількість безробітних, охоплених профорієнтаційними послугами,   осіб</t>
  </si>
  <si>
    <t>Станом на:</t>
  </si>
  <si>
    <t xml:space="preserve"> + (-)                         осіб</t>
  </si>
  <si>
    <t>Всього отримали послуги,   осіб *</t>
  </si>
  <si>
    <t xml:space="preserve">     з них, мали статус безробітного,  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</si>
  <si>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</si>
  <si>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Продовження таблиці</t>
  </si>
  <si>
    <t>особи</t>
  </si>
  <si>
    <t>Отримували послуги*</t>
  </si>
  <si>
    <t>Мали статус безробітного</t>
  </si>
  <si>
    <t xml:space="preserve">Всього отримали роботу                  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</si>
  <si>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</si>
  <si>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</si>
  <si>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</si>
  <si>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Отримували послуги на кінець періоду*</t>
  </si>
  <si>
    <t>Мали статус безробітного                         на кінець періоду</t>
  </si>
  <si>
    <t>2022 р.</t>
  </si>
  <si>
    <t>2021 р.</t>
  </si>
  <si>
    <t>Херсонська область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</si>
  <si>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</si>
  <si>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</si>
  <si>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</si>
  <si>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</si>
  <si>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</si>
  <si>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</si>
  <si>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</si>
  <si>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</si>
  <si>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</si>
  <si>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</si>
  <si>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</si>
  <si>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</si>
  <si>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</si>
  <si>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</si>
  <si>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</si>
  <si>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</si>
  <si>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</si>
  <si>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</si>
  <si>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</si>
  <si>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</si>
  <si>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</t>
  </si>
  <si>
    <r>
      <rPr>
        <b/>
        <sz val="19"/>
        <rFont val="Times New Roman"/>
        <family val="1"/>
        <charset val="204"/>
      </rPr>
      <t xml:space="preserve">Надання послуг Херсонською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</si>
  <si>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Отримували послуги, осіб*</t>
  </si>
  <si>
    <t xml:space="preserve"> Х</t>
  </si>
  <si>
    <t xml:space="preserve"> - </t>
  </si>
  <si>
    <t>Мали статус безробітного,   осіб</t>
  </si>
  <si>
    <t>Всього отримали роботу,   осіб</t>
  </si>
  <si>
    <t>Брали участь у громадських та інших роботах тимчасового характеру,   осіб</t>
  </si>
  <si>
    <t>Отримували послуги,   осіб*</t>
  </si>
  <si>
    <t xml:space="preserve">Всього отримали роботу </t>
  </si>
  <si>
    <r>
      <rPr>
        <b/>
        <sz val="19"/>
        <rFont val="Times New Roman"/>
        <family val="1"/>
        <charset val="204"/>
      </rPr>
      <t>Надання послуг Херсонською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</si>
  <si>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Х</t>
  </si>
  <si>
    <t>-</t>
  </si>
  <si>
    <t>Проходили професійне навчання, осіб</t>
  </si>
  <si>
    <t>Брали участь у громадських та інших роботах тимчасового характеру, осіб</t>
  </si>
  <si>
    <t>Всього отримали роботу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</si>
  <si>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</si>
  <si>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</si>
  <si>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періоду*</t>
  </si>
  <si>
    <t>Мають статус безробітного на кінець періоду</t>
  </si>
  <si>
    <r>
      <rPr>
        <b/>
        <sz val="19"/>
        <rFont val="Times New Roman"/>
        <family val="1"/>
        <charset val="204"/>
      </rPr>
      <t xml:space="preserve">Надання послуг Херсонською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</si>
  <si>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</si>
  <si>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>Отримували послуги,   осіб *</t>
  </si>
  <si>
    <t xml:space="preserve">Надання послуг Херсонською обласною службою зайнятості </t>
  </si>
  <si>
    <r>
      <rPr>
        <b/>
        <sz val="19"/>
        <rFont val="Times New Roman"/>
        <family val="1"/>
        <charset val="204"/>
      </rP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</si>
  <si>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 xml:space="preserve">Мали статус безробітного </t>
  </si>
  <si>
    <t>Всього отримують послуги на кінець періоду *</t>
  </si>
  <si>
    <t>Надання послуг Херсонською обласною службою зайнятості громадянам</t>
  </si>
  <si>
    <r>
      <rPr>
        <b/>
        <sz val="19"/>
        <rFont val="Times New Roman"/>
        <family val="1"/>
        <charset val="204"/>
      </rP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</si>
  <si>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 xml:space="preserve">  осіб</t>
  </si>
  <si>
    <t>Усього</t>
  </si>
  <si>
    <t>з них:</t>
  </si>
  <si>
    <t>жінки</t>
  </si>
  <si>
    <t>чоловіки</t>
  </si>
  <si>
    <t>(осіб)</t>
  </si>
  <si>
    <t>Всього отримували послуги</t>
  </si>
  <si>
    <t>з них, мали статус безробітного                                     протягом періоду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</si>
  <si>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</si>
  <si>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</si>
  <si>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</si>
  <si>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Всього отримують послуги на кінець періоду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</si>
  <si>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</si>
  <si>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</si>
  <si>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>(за місцем проживання)</t>
  </si>
  <si>
    <t xml:space="preserve">Мешканці міської місцевості </t>
  </si>
  <si>
    <t xml:space="preserve">Мешканці сільської місцевості </t>
  </si>
  <si>
    <t xml:space="preserve"> + (-)                            тис. осіб</t>
  </si>
  <si>
    <t>Отримували послуги*,   осіб</t>
  </si>
  <si>
    <t xml:space="preserve"> + (-)                       тис. осіб</t>
  </si>
  <si>
    <t>Отримували послуги *,   осіб</t>
  </si>
  <si>
    <t>Надання послуг Херсонською обласною службою зайнятості</t>
  </si>
  <si>
    <t>Всього отримували послуги*</t>
  </si>
  <si>
    <t>Мали статус безробітного у звітному періоді</t>
  </si>
  <si>
    <t>Інформація про надання послуг Херсонською обласною службою зайнятості</t>
  </si>
  <si>
    <t>січень-листопад                            2021 р.</t>
  </si>
  <si>
    <t>січень-листопад                             2022 р.</t>
  </si>
  <si>
    <t>1 грудня                 2021 р.</t>
  </si>
  <si>
    <t>1 грудня               2022 р.</t>
  </si>
  <si>
    <r>
      <t xml:space="preserve">    Надання послуг Херсонською обласною службою зайнятості особам</t>
    </r>
    <r>
      <rPr>
        <b/>
        <u/>
        <sz val="16"/>
        <rFont val="Times New Roman Cyr"/>
        <charset val="204"/>
      </rPr>
      <t>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січні-листопаді 2021-2022 рр.  </t>
    </r>
    <r>
      <rPr>
        <i/>
        <sz val="16"/>
        <rFont val="Times New Roman Cyr"/>
        <charset val="204"/>
      </rPr>
      <t xml:space="preserve">(відповідно до статті 14  ЗУ "Про зайнятість населення")  </t>
    </r>
  </si>
  <si>
    <t>січень-листопад                         2021 р.</t>
  </si>
  <si>
    <t>січень-листопад                           2022 р.</t>
  </si>
  <si>
    <r>
      <t xml:space="preserve">    Надання послуг Херсонською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січні-листопаді 2021-2022 рр.</t>
    </r>
  </si>
  <si>
    <t xml:space="preserve"> січень-листопад                     2021 р.</t>
  </si>
  <si>
    <t xml:space="preserve"> січень-листопад              2022 р.</t>
  </si>
  <si>
    <t xml:space="preserve">  1 грудня            2021 р.</t>
  </si>
  <si>
    <t xml:space="preserve">  1 грудня            2022 р.</t>
  </si>
  <si>
    <r>
      <t>Надання послуг Херсонською обласною службою зайнятості особам з числа</t>
    </r>
    <r>
      <rPr>
        <b/>
        <u/>
        <sz val="14"/>
        <rFont val="Times New Roman"/>
        <family val="1"/>
        <charset val="204"/>
      </rPr>
      <t xml:space="preserve"> військовослужбовців, які брали участь в антитерористичній операції  (операції об'єднаних сил) </t>
    </r>
    <r>
      <rPr>
        <b/>
        <sz val="14"/>
        <rFont val="Times New Roman"/>
        <family val="1"/>
        <charset val="204"/>
      </rPr>
      <t xml:space="preserve"> у січні-листопаді 2021-2022 рр.</t>
    </r>
  </si>
  <si>
    <t>січень-листопад       2021 року</t>
  </si>
  <si>
    <t>січень-листопад       2022 року</t>
  </si>
  <si>
    <t>1 грудня              2021 р.</t>
  </si>
  <si>
    <t>1 грудня                       2022 р.</t>
  </si>
  <si>
    <r>
      <t xml:space="preserve">    Надання послуг Херсонською обласною службою зайнятості </t>
    </r>
    <r>
      <rPr>
        <b/>
        <u/>
        <sz val="14"/>
        <rFont val="Times New Roman Cyr"/>
        <charset val="204"/>
      </rPr>
      <t>внутрішньо переміщеним особам</t>
    </r>
    <r>
      <rPr>
        <b/>
        <sz val="14"/>
        <rFont val="Times New Roman Cyr"/>
        <family val="1"/>
        <charset val="204"/>
      </rPr>
      <t>, що отримали довідку  про взяття на облік у січні-листопаді 2021-2022 рр.</t>
    </r>
    <r>
      <rPr>
        <b/>
        <i/>
        <sz val="14"/>
        <rFont val="Times New Roman Cyr"/>
        <charset val="204"/>
      </rPr>
      <t xml:space="preserve"> (відповідно до постанови КМУ від 01.10.2014  № 509) </t>
    </r>
  </si>
  <si>
    <t>січень-листопад 2021 року</t>
  </si>
  <si>
    <t>січень-листопад 2022 року</t>
  </si>
  <si>
    <t>у січні-листопаді 2022 року</t>
  </si>
  <si>
    <t>Станом на 01.12.2022:</t>
  </si>
  <si>
    <t>Надання послуг Херсонською обласною службою зайнятості жінкам                                                                                                                                                                     у січні-листопаді 2022 року</t>
  </si>
  <si>
    <t>Надання послуг Херсонською обласною службою зайнятості чоловікам                                                                                                                                                                         у січні-листопаді 2022 року</t>
  </si>
  <si>
    <t xml:space="preserve"> січень-листопад 2021 р.</t>
  </si>
  <si>
    <t xml:space="preserve"> січень-листопад 2022 р.</t>
  </si>
  <si>
    <t>1 грудня             2021 р.</t>
  </si>
  <si>
    <t>1 грудня             2022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</si>
  <si>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міської місцевості</t>
    </r>
    <r>
      <rPr>
        <b/>
        <sz val="16"/>
        <rFont val="Times New Roman"/>
        <family val="1"/>
        <charset val="204"/>
      </rPr>
      <t xml:space="preserve"> у січні-листопаді 2021 - 2022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</si>
  <si>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січні-листопаді 2021 - 2022 рр.</t>
    </r>
  </si>
  <si>
    <r>
      <t>Інформація щодо надання послуг Херсонською обласною службою зайнятості</t>
    </r>
    <r>
      <rPr>
        <b/>
        <u/>
        <sz val="14"/>
        <rFont val="Times New Roman"/>
        <family val="1"/>
        <charset val="204"/>
      </rPr>
      <t xml:space="preserve"> молоді у віці до 35 років </t>
    </r>
    <r>
      <rPr>
        <b/>
        <sz val="14"/>
        <rFont val="Times New Roman"/>
        <family val="1"/>
        <charset val="204"/>
      </rPr>
      <t>у січні-листопаді 2021-2022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</si>
</sst>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р_._-;\-* #,##0_р_._-;_-* \-_р_._-;_-@_-"/>
    <numFmt numFmtId="165" formatCode="_-* #,##0.00_р_._-;\-* #,##0.00_р_._-;_-* \-??_р_._-;_-@_-"/>
    <numFmt numFmtId="166" formatCode="_-* #,##0.00\ _₴_-;\-* #,##0.00\ _₴_-;_-* \-??\ _₴_-;_-@_-"/>
    <numFmt numFmtId="167" formatCode="#,##0.0"/>
    <numFmt numFmtId="168" formatCode="0.0"/>
  </numFmts>
  <fonts count="88">
    <font>
      <sz val="11"/>
      <color rgb="FF000000"/>
      <name val="Calibri"/>
      <family val="2"/>
      <charset val="204"/>
    </font>
    <font>
      <sz val="10"/>
      <name val="Arial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1"/>
    </font>
    <font>
      <sz val="10"/>
      <name val="Arial"/>
      <family val="2"/>
      <charset val="204"/>
    </font>
    <font>
      <sz val="12"/>
      <name val="Times New Roman Cyr"/>
      <charset val="1"/>
    </font>
    <font>
      <sz val="10"/>
      <color rgb="FFFF0000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u/>
      <sz val="16"/>
      <name val="Times New Roman Cyr"/>
      <charset val="204"/>
    </font>
    <font>
      <i/>
      <sz val="16"/>
      <name val="Times New Roman Cyr"/>
      <charset val="204"/>
    </font>
    <font>
      <b/>
      <sz val="18"/>
      <name val="Times New Roman Cyr"/>
      <family val="1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sz val="8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charset val="204"/>
    </font>
    <font>
      <b/>
      <i/>
      <sz val="14"/>
      <name val="Times New Roman Cyr"/>
      <charset val="204"/>
    </font>
    <font>
      <i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u/>
      <sz val="19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22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9999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6">
    <xf numFmtId="0" fontId="0" fillId="0" borderId="0"/>
    <xf numFmtId="0" fontId="1" fillId="0" borderId="0"/>
    <xf numFmtId="0" fontId="87" fillId="2" borderId="0" applyBorder="0" applyProtection="0"/>
    <xf numFmtId="0" fontId="87" fillId="2" borderId="0" applyBorder="0" applyProtection="0"/>
    <xf numFmtId="0" fontId="87" fillId="2" borderId="0" applyBorder="0" applyProtection="0"/>
    <xf numFmtId="0" fontId="87" fillId="3" borderId="0" applyBorder="0" applyProtection="0"/>
    <xf numFmtId="0" fontId="87" fillId="3" borderId="0" applyBorder="0" applyProtection="0"/>
    <xf numFmtId="0" fontId="87" fillId="3" borderId="0" applyBorder="0" applyProtection="0"/>
    <xf numFmtId="0" fontId="87" fillId="4" borderId="0" applyBorder="0" applyProtection="0"/>
    <xf numFmtId="0" fontId="87" fillId="4" borderId="0" applyBorder="0" applyProtection="0"/>
    <xf numFmtId="0" fontId="87" fillId="4" borderId="0" applyBorder="0" applyProtection="0"/>
    <xf numFmtId="0" fontId="87" fillId="5" borderId="0" applyBorder="0" applyProtection="0"/>
    <xf numFmtId="0" fontId="87" fillId="5" borderId="0" applyBorder="0" applyProtection="0"/>
    <xf numFmtId="0" fontId="87" fillId="5" borderId="0" applyBorder="0" applyProtection="0"/>
    <xf numFmtId="0" fontId="87" fillId="6" borderId="0" applyBorder="0" applyProtection="0"/>
    <xf numFmtId="0" fontId="87" fillId="6" borderId="0" applyBorder="0" applyProtection="0"/>
    <xf numFmtId="0" fontId="87" fillId="6" borderId="0" applyBorder="0" applyProtection="0"/>
    <xf numFmtId="0" fontId="87" fillId="7" borderId="0" applyBorder="0" applyProtection="0"/>
    <xf numFmtId="0" fontId="87" fillId="7" borderId="0" applyBorder="0" applyProtection="0"/>
    <xf numFmtId="0" fontId="87" fillId="7" borderId="0" applyBorder="0" applyProtection="0"/>
    <xf numFmtId="0" fontId="87" fillId="6" borderId="0" applyBorder="0" applyProtection="0"/>
    <xf numFmtId="0" fontId="87" fillId="8" borderId="0" applyBorder="0" applyProtection="0"/>
    <xf numFmtId="0" fontId="87" fillId="7" borderId="0" applyBorder="0" applyProtection="0"/>
    <xf numFmtId="0" fontId="87" fillId="9" borderId="0" applyBorder="0" applyProtection="0"/>
    <xf numFmtId="0" fontId="87" fillId="2" borderId="0" applyBorder="0" applyProtection="0"/>
    <xf numFmtId="0" fontId="87" fillId="3" borderId="0" applyBorder="0" applyProtection="0"/>
    <xf numFmtId="0" fontId="87" fillId="6" borderId="0" applyBorder="0" applyProtection="0"/>
    <xf numFmtId="0" fontId="87" fillId="8" borderId="0" applyBorder="0" applyProtection="0"/>
    <xf numFmtId="0" fontId="87" fillId="7" borderId="0" applyBorder="0" applyProtection="0"/>
    <xf numFmtId="0" fontId="87" fillId="9" borderId="0" applyBorder="0" applyProtection="0"/>
    <xf numFmtId="0" fontId="87" fillId="2" borderId="0" applyBorder="0" applyProtection="0"/>
    <xf numFmtId="0" fontId="87" fillId="3" borderId="0" applyBorder="0" applyProtection="0"/>
    <xf numFmtId="0" fontId="87" fillId="10" borderId="0" applyBorder="0" applyProtection="0"/>
    <xf numFmtId="0" fontId="87" fillId="10" borderId="0" applyBorder="0" applyProtection="0"/>
    <xf numFmtId="0" fontId="87" fillId="10" borderId="0" applyBorder="0" applyProtection="0"/>
    <xf numFmtId="0" fontId="87" fillId="3" borderId="0" applyBorder="0" applyProtection="0"/>
    <xf numFmtId="0" fontId="87" fillId="3" borderId="0" applyBorder="0" applyProtection="0"/>
    <xf numFmtId="0" fontId="87" fillId="3" borderId="0" applyBorder="0" applyProtection="0"/>
    <xf numFmtId="0" fontId="87" fillId="11" borderId="0" applyBorder="0" applyProtection="0"/>
    <xf numFmtId="0" fontId="87" fillId="11" borderId="0" applyBorder="0" applyProtection="0"/>
    <xf numFmtId="0" fontId="87" fillId="11" borderId="0" applyBorder="0" applyProtection="0"/>
    <xf numFmtId="0" fontId="87" fillId="12" borderId="0" applyBorder="0" applyProtection="0"/>
    <xf numFmtId="0" fontId="87" fillId="12" borderId="0" applyBorder="0" applyProtection="0"/>
    <xf numFmtId="0" fontId="87" fillId="12" borderId="0" applyBorder="0" applyProtection="0"/>
    <xf numFmtId="0" fontId="87" fillId="10" borderId="0" applyBorder="0" applyProtection="0"/>
    <xf numFmtId="0" fontId="87" fillId="10" borderId="0" applyBorder="0" applyProtection="0"/>
    <xf numFmtId="0" fontId="87" fillId="10" borderId="0" applyBorder="0" applyProtection="0"/>
    <xf numFmtId="0" fontId="87" fillId="12" borderId="0" applyBorder="0" applyProtection="0"/>
    <xf numFmtId="0" fontId="87" fillId="12" borderId="0" applyBorder="0" applyProtection="0"/>
    <xf numFmtId="0" fontId="87" fillId="12" borderId="0" applyBorder="0" applyProtection="0"/>
    <xf numFmtId="0" fontId="87" fillId="10" borderId="0" applyBorder="0" applyProtection="0"/>
    <xf numFmtId="0" fontId="87" fillId="13" borderId="0" applyBorder="0" applyProtection="0"/>
    <xf numFmtId="0" fontId="87" fillId="14" borderId="0" applyBorder="0" applyProtection="0"/>
    <xf numFmtId="0" fontId="87" fillId="9" borderId="0" applyBorder="0" applyProtection="0"/>
    <xf numFmtId="0" fontId="87" fillId="10" borderId="0" applyBorder="0" applyProtection="0"/>
    <xf numFmtId="0" fontId="87" fillId="15" borderId="0" applyBorder="0" applyProtection="0"/>
    <xf numFmtId="0" fontId="87" fillId="10" borderId="0" applyBorder="0" applyProtection="0"/>
    <xf numFmtId="0" fontId="87" fillId="13" borderId="0" applyBorder="0" applyProtection="0"/>
    <xf numFmtId="0" fontId="87" fillId="14" borderId="0" applyBorder="0" applyProtection="0"/>
    <xf numFmtId="0" fontId="87" fillId="9" borderId="0" applyBorder="0" applyProtection="0"/>
    <xf numFmtId="0" fontId="87" fillId="10" borderId="0" applyBorder="0" applyProtection="0"/>
    <xf numFmtId="0" fontId="87" fillId="15" borderId="0" applyBorder="0" applyProtection="0"/>
    <xf numFmtId="0" fontId="2" fillId="10" borderId="0" applyBorder="0" applyProtection="0"/>
    <xf numFmtId="0" fontId="2" fillId="3" borderId="0" applyBorder="0" applyProtection="0"/>
    <xf numFmtId="0" fontId="2" fillId="11" borderId="0" applyBorder="0" applyProtection="0"/>
    <xf numFmtId="0" fontId="2" fillId="12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9" borderId="0" applyBorder="0" applyProtection="0"/>
    <xf numFmtId="0" fontId="2" fillId="16" borderId="0" applyBorder="0" applyProtection="0"/>
    <xf numFmtId="0" fontId="2" fillId="20" borderId="0" applyBorder="0" applyProtection="0"/>
    <xf numFmtId="0" fontId="2" fillId="18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9" borderId="0" applyBorder="0" applyProtection="0"/>
    <xf numFmtId="0" fontId="2" fillId="16" borderId="0" applyBorder="0" applyProtection="0"/>
    <xf numFmtId="0" fontId="2" fillId="20" borderId="0" applyBorder="0" applyProtection="0"/>
    <xf numFmtId="0" fontId="2" fillId="16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15" borderId="0" applyBorder="0" applyProtection="0"/>
    <xf numFmtId="0" fontId="2" fillId="23" borderId="0" applyBorder="0" applyProtection="0"/>
    <xf numFmtId="0" fontId="2" fillId="17" borderId="0" applyBorder="0" applyProtection="0"/>
    <xf numFmtId="0" fontId="3" fillId="8" borderId="0" applyBorder="0" applyProtection="0"/>
    <xf numFmtId="0" fontId="4" fillId="11" borderId="1" applyProtection="0"/>
    <xf numFmtId="0" fontId="5" fillId="22" borderId="2" applyProtection="0"/>
    <xf numFmtId="0" fontId="6" fillId="0" borderId="0" applyBorder="0" applyProtection="0"/>
    <xf numFmtId="0" fontId="7" fillId="7" borderId="0" applyBorder="0" applyProtection="0"/>
    <xf numFmtId="0" fontId="8" fillId="0" borderId="3" applyProtection="0"/>
    <xf numFmtId="0" fontId="9" fillId="0" borderId="4" applyProtection="0"/>
    <xf numFmtId="0" fontId="10" fillId="0" borderId="5" applyProtection="0"/>
    <xf numFmtId="0" fontId="10" fillId="0" borderId="0" applyBorder="0" applyProtection="0"/>
    <xf numFmtId="0" fontId="11" fillId="3" borderId="1" applyProtection="0"/>
    <xf numFmtId="0" fontId="12" fillId="0" borderId="6" applyProtection="0"/>
    <xf numFmtId="0" fontId="13" fillId="12" borderId="0" applyBorder="0" applyProtection="0"/>
    <xf numFmtId="0" fontId="87" fillId="5" borderId="7" applyProtection="0"/>
    <xf numFmtId="0" fontId="87" fillId="5" borderId="7" applyProtection="0"/>
    <xf numFmtId="0" fontId="14" fillId="11" borderId="8" applyProtection="0"/>
    <xf numFmtId="0" fontId="15" fillId="0" borderId="0" applyBorder="0" applyProtection="0"/>
    <xf numFmtId="0" fontId="16" fillId="0" borderId="9" applyProtection="0"/>
    <xf numFmtId="0" fontId="17" fillId="0" borderId="0" applyBorder="0" applyProtection="0"/>
    <xf numFmtId="0" fontId="2" fillId="23" borderId="0" applyBorder="0" applyProtection="0"/>
    <xf numFmtId="0" fontId="2" fillId="24" borderId="0" applyBorder="0" applyProtection="0"/>
    <xf numFmtId="0" fontId="2" fillId="17" borderId="0" applyBorder="0" applyProtection="0"/>
    <xf numFmtId="0" fontId="2" fillId="19" borderId="0" applyBorder="0" applyProtection="0"/>
    <xf numFmtId="0" fontId="2" fillId="16" borderId="0" applyBorder="0" applyProtection="0"/>
    <xf numFmtId="0" fontId="2" fillId="21" borderId="0" applyBorder="0" applyProtection="0"/>
    <xf numFmtId="0" fontId="2" fillId="23" borderId="0" applyBorder="0" applyProtection="0"/>
    <xf numFmtId="0" fontId="2" fillId="24" borderId="0" applyBorder="0" applyProtection="0"/>
    <xf numFmtId="0" fontId="2" fillId="17" borderId="0" applyBorder="0" applyProtection="0"/>
    <xf numFmtId="0" fontId="2" fillId="19" borderId="0" applyBorder="0" applyProtection="0"/>
    <xf numFmtId="0" fontId="2" fillId="16" borderId="0" applyBorder="0" applyProtection="0"/>
    <xf numFmtId="0" fontId="2" fillId="21" borderId="0" applyBorder="0" applyProtection="0"/>
    <xf numFmtId="0" fontId="14" fillId="11" borderId="8" applyProtection="0"/>
    <xf numFmtId="0" fontId="4" fillId="11" borderId="1" applyProtection="0"/>
    <xf numFmtId="0" fontId="18" fillId="0" borderId="10" applyProtection="0"/>
    <xf numFmtId="0" fontId="19" fillId="0" borderId="11" applyProtection="0"/>
    <xf numFmtId="0" fontId="20" fillId="0" borderId="12" applyProtection="0"/>
    <xf numFmtId="0" fontId="20" fillId="0" borderId="0" applyBorder="0" applyProtection="0"/>
    <xf numFmtId="0" fontId="21" fillId="0" borderId="0"/>
    <xf numFmtId="0" fontId="22" fillId="0" borderId="0"/>
    <xf numFmtId="0" fontId="16" fillId="0" borderId="9" applyProtection="0"/>
    <xf numFmtId="0" fontId="13" fillId="12" borderId="0" applyBorder="0" applyProtection="0"/>
    <xf numFmtId="0" fontId="4" fillId="11" borderId="1" applyProtection="0"/>
    <xf numFmtId="0" fontId="21" fillId="0" borderId="0"/>
    <xf numFmtId="0" fontId="87" fillId="0" borderId="0"/>
    <xf numFmtId="0" fontId="87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25" fillId="0" borderId="0"/>
    <xf numFmtId="0" fontId="24" fillId="0" borderId="0"/>
    <xf numFmtId="0" fontId="3" fillId="8" borderId="0" applyBorder="0" applyProtection="0"/>
    <xf numFmtId="0" fontId="3" fillId="8" borderId="0" applyBorder="0" applyProtection="0"/>
    <xf numFmtId="0" fontId="6" fillId="0" borderId="0" applyBorder="0" applyProtection="0"/>
    <xf numFmtId="0" fontId="87" fillId="5" borderId="7" applyProtection="0"/>
    <xf numFmtId="0" fontId="87" fillId="5" borderId="7" applyProtection="0"/>
    <xf numFmtId="0" fontId="16" fillId="0" borderId="9" applyProtection="0"/>
    <xf numFmtId="0" fontId="13" fillId="12" borderId="0" applyBorder="0" applyProtection="0"/>
    <xf numFmtId="0" fontId="1" fillId="0" borderId="0"/>
    <xf numFmtId="0" fontId="6" fillId="0" borderId="0" applyBorder="0" applyProtection="0"/>
    <xf numFmtId="164" fontId="87" fillId="0" borderId="0" applyBorder="0" applyProtection="0"/>
    <xf numFmtId="165" fontId="87" fillId="0" borderId="0" applyBorder="0" applyProtection="0"/>
    <xf numFmtId="166" fontId="87" fillId="0" borderId="0" applyBorder="0" applyProtection="0"/>
  </cellStyleXfs>
  <cellXfs count="293">
    <xf numFmtId="0" fontId="0" fillId="0" borderId="0" xfId="0"/>
    <xf numFmtId="0" fontId="22" fillId="0" borderId="0" xfId="137" applyFont="1"/>
    <xf numFmtId="0" fontId="26" fillId="0" borderId="0" xfId="137" applyFont="1"/>
    <xf numFmtId="0" fontId="22" fillId="0" borderId="0" xfId="141" applyFont="1" applyAlignment="1">
      <alignment vertical="center" wrapText="1"/>
    </xf>
    <xf numFmtId="0" fontId="33" fillId="0" borderId="13" xfId="132" applyFont="1" applyBorder="1" applyAlignment="1">
      <alignment horizontal="center" vertical="center"/>
    </xf>
    <xf numFmtId="0" fontId="33" fillId="0" borderId="13" xfId="132" applyFont="1" applyBorder="1" applyAlignment="1">
      <alignment horizontal="center" vertical="center" wrapText="1"/>
    </xf>
    <xf numFmtId="0" fontId="32" fillId="0" borderId="13" xfId="141" applyFont="1" applyBorder="1" applyAlignment="1">
      <alignment horizontal="center" vertical="center" wrapText="1"/>
    </xf>
    <xf numFmtId="0" fontId="32" fillId="0" borderId="13" xfId="141" applyFont="1" applyBorder="1" applyAlignment="1">
      <alignment horizontal="center" vertical="center" wrapText="1"/>
    </xf>
    <xf numFmtId="0" fontId="34" fillId="0" borderId="0" xfId="141" applyFont="1" applyAlignment="1">
      <alignment vertical="center" wrapText="1"/>
    </xf>
    <xf numFmtId="0" fontId="31" fillId="4" borderId="13" xfId="141" applyFont="1" applyFill="1" applyBorder="1" applyAlignment="1">
      <alignment vertical="center" wrapText="1"/>
    </xf>
    <xf numFmtId="167" fontId="31" fillId="0" borderId="13" xfId="137" applyNumberFormat="1" applyFont="1" applyBorder="1" applyAlignment="1">
      <alignment horizontal="center" vertical="center" wrapText="1"/>
    </xf>
    <xf numFmtId="3" fontId="31" fillId="0" borderId="13" xfId="137" applyNumberFormat="1" applyFont="1" applyBorder="1" applyAlignment="1">
      <alignment horizontal="center" vertical="center" wrapText="1"/>
    </xf>
    <xf numFmtId="167" fontId="35" fillId="4" borderId="13" xfId="137" applyNumberFormat="1" applyFont="1" applyFill="1" applyBorder="1" applyAlignment="1">
      <alignment horizontal="center" vertical="center" wrapText="1"/>
    </xf>
    <xf numFmtId="167" fontId="35" fillId="0" borderId="13" xfId="137" applyNumberFormat="1" applyFont="1" applyBorder="1" applyAlignment="1">
      <alignment horizontal="center" vertical="center" wrapText="1"/>
    </xf>
    <xf numFmtId="167" fontId="34" fillId="0" borderId="0" xfId="141" applyNumberFormat="1" applyFont="1" applyAlignment="1">
      <alignment vertical="center" wrapText="1"/>
    </xf>
    <xf numFmtId="3" fontId="35" fillId="0" borderId="13" xfId="137" applyNumberFormat="1" applyFont="1" applyBorder="1" applyAlignment="1">
      <alignment horizontal="center" vertical="center" wrapText="1"/>
    </xf>
    <xf numFmtId="0" fontId="31" fillId="0" borderId="13" xfId="137" applyFont="1" applyBorder="1" applyAlignment="1">
      <alignment horizontal="left" vertical="center" wrapText="1"/>
    </xf>
    <xf numFmtId="0" fontId="31" fillId="0" borderId="13" xfId="141" applyFont="1" applyBorder="1" applyAlignment="1">
      <alignment vertical="center" wrapText="1"/>
    </xf>
    <xf numFmtId="168" fontId="31" fillId="0" borderId="13" xfId="132" applyNumberFormat="1" applyFont="1" applyBorder="1" applyAlignment="1">
      <alignment horizontal="center" vertical="center" wrapText="1"/>
    </xf>
    <xf numFmtId="1" fontId="31" fillId="0" borderId="13" xfId="132" applyNumberFormat="1" applyFont="1" applyBorder="1" applyAlignment="1">
      <alignment horizontal="center" vertical="center" wrapText="1"/>
    </xf>
    <xf numFmtId="168" fontId="35" fillId="0" borderId="13" xfId="132" applyNumberFormat="1" applyFont="1" applyBorder="1" applyAlignment="1">
      <alignment horizontal="center" vertical="center"/>
    </xf>
    <xf numFmtId="167" fontId="35" fillId="0" borderId="13" xfId="132" applyNumberFormat="1" applyFont="1" applyBorder="1" applyAlignment="1">
      <alignment horizontal="center" vertical="center"/>
    </xf>
    <xf numFmtId="0" fontId="31" fillId="0" borderId="13" xfId="132" applyFont="1" applyBorder="1" applyAlignment="1">
      <alignment vertical="center" wrapText="1"/>
    </xf>
    <xf numFmtId="3" fontId="31" fillId="0" borderId="13" xfId="132" applyNumberFormat="1" applyFont="1" applyBorder="1" applyAlignment="1">
      <alignment horizontal="center" vertical="center" wrapText="1"/>
    </xf>
    <xf numFmtId="3" fontId="35" fillId="0" borderId="13" xfId="132" applyNumberFormat="1" applyFont="1" applyBorder="1" applyAlignment="1">
      <alignment horizontal="center" vertical="center"/>
    </xf>
    <xf numFmtId="0" fontId="37" fillId="0" borderId="0" xfId="142" applyFont="1"/>
    <xf numFmtId="0" fontId="38" fillId="0" borderId="0" xfId="142" applyFont="1" applyBorder="1"/>
    <xf numFmtId="0" fontId="42" fillId="0" borderId="0" xfId="142" applyFont="1" applyBorder="1" applyAlignment="1">
      <alignment vertical="top" wrapText="1"/>
    </xf>
    <xf numFmtId="1" fontId="34" fillId="0" borderId="0" xfId="140" applyNumberFormat="1" applyFont="1" applyAlignment="1" applyProtection="1">
      <alignment horizontal="right" vertical="top"/>
      <protection locked="0"/>
    </xf>
    <xf numFmtId="0" fontId="44" fillId="0" borderId="16" xfId="142" applyFont="1" applyBorder="1" applyAlignment="1">
      <alignment horizontal="center" vertical="top"/>
    </xf>
    <xf numFmtId="0" fontId="43" fillId="0" borderId="16" xfId="142" applyFont="1" applyBorder="1" applyAlignment="1">
      <alignment vertical="top"/>
    </xf>
    <xf numFmtId="0" fontId="44" fillId="0" borderId="0" xfId="142" applyFont="1" applyBorder="1" applyAlignment="1">
      <alignment horizontal="center" vertical="top"/>
    </xf>
    <xf numFmtId="0" fontId="37" fillId="0" borderId="0" xfId="142" applyFont="1" applyAlignment="1">
      <alignment vertical="top"/>
    </xf>
    <xf numFmtId="0" fontId="46" fillId="0" borderId="13" xfId="142" applyFont="1" applyBorder="1" applyAlignment="1">
      <alignment horizontal="center" vertical="center" wrapText="1"/>
    </xf>
    <xf numFmtId="0" fontId="46" fillId="0" borderId="17" xfId="142" applyFont="1" applyBorder="1" applyAlignment="1">
      <alignment horizontal="center" vertical="center" wrapText="1"/>
    </xf>
    <xf numFmtId="0" fontId="47" fillId="0" borderId="0" xfId="142" applyFont="1" applyAlignment="1">
      <alignment horizontal="center" vertical="center" wrapText="1"/>
    </xf>
    <xf numFmtId="0" fontId="47" fillId="0" borderId="0" xfId="142" applyFont="1" applyAlignment="1">
      <alignment vertical="center" wrapText="1"/>
    </xf>
    <xf numFmtId="0" fontId="50" fillId="0" borderId="13" xfId="142" applyFont="1" applyBorder="1" applyAlignment="1">
      <alignment horizontal="center" wrapText="1"/>
    </xf>
    <xf numFmtId="1" fontId="50" fillId="0" borderId="13" xfId="142" applyNumberFormat="1" applyFont="1" applyBorder="1" applyAlignment="1">
      <alignment horizontal="center" wrapText="1"/>
    </xf>
    <xf numFmtId="0" fontId="50" fillId="0" borderId="0" xfId="142" applyFont="1" applyAlignment="1">
      <alignment vertical="center" wrapText="1"/>
    </xf>
    <xf numFmtId="0" fontId="51" fillId="0" borderId="14" xfId="142" applyFont="1" applyBorder="1" applyAlignment="1">
      <alignment horizontal="left" vertical="center"/>
    </xf>
    <xf numFmtId="3" fontId="51" fillId="0" borderId="0" xfId="142" applyNumberFormat="1" applyFont="1" applyAlignment="1">
      <alignment vertical="center"/>
    </xf>
    <xf numFmtId="0" fontId="51" fillId="0" borderId="0" xfId="142" applyFont="1" applyAlignment="1">
      <alignment vertical="center"/>
    </xf>
    <xf numFmtId="0" fontId="52" fillId="0" borderId="0" xfId="142" applyFont="1"/>
    <xf numFmtId="0" fontId="52" fillId="0" borderId="13" xfId="142" applyFont="1" applyBorder="1" applyAlignment="1">
      <alignment horizontal="left" vertical="center"/>
    </xf>
    <xf numFmtId="3" fontId="52" fillId="0" borderId="0" xfId="142" applyNumberFormat="1" applyFont="1"/>
    <xf numFmtId="0" fontId="52" fillId="0" borderId="0" xfId="142" applyFont="1" applyAlignment="1">
      <alignment horizontal="center" vertical="top"/>
    </xf>
    <xf numFmtId="0" fontId="53" fillId="0" borderId="0" xfId="142" applyFont="1"/>
    <xf numFmtId="0" fontId="54" fillId="0" borderId="0" xfId="139" applyFont="1"/>
    <xf numFmtId="0" fontId="55" fillId="0" borderId="0" xfId="142" applyFont="1"/>
    <xf numFmtId="0" fontId="56" fillId="0" borderId="0" xfId="139" applyFont="1"/>
    <xf numFmtId="0" fontId="57" fillId="0" borderId="13" xfId="141" applyFont="1" applyBorder="1" applyAlignment="1">
      <alignment horizontal="center" vertical="center" wrapText="1"/>
    </xf>
    <xf numFmtId="0" fontId="57" fillId="0" borderId="13" xfId="141" applyFont="1" applyBorder="1" applyAlignment="1">
      <alignment horizontal="center" vertical="center" wrapText="1"/>
    </xf>
    <xf numFmtId="0" fontId="58" fillId="0" borderId="0" xfId="142" applyFont="1" applyAlignment="1">
      <alignment vertical="top"/>
    </xf>
    <xf numFmtId="0" fontId="58" fillId="0" borderId="0" xfId="142" applyFont="1" applyAlignment="1">
      <alignment horizontal="center" vertical="top"/>
    </xf>
    <xf numFmtId="0" fontId="51" fillId="0" borderId="13" xfId="142" applyFont="1" applyBorder="1" applyAlignment="1">
      <alignment horizontal="center" vertical="center" wrapText="1"/>
    </xf>
    <xf numFmtId="0" fontId="51" fillId="0" borderId="14" xfId="142" applyFont="1" applyBorder="1" applyAlignment="1">
      <alignment horizontal="center" vertical="center" wrapText="1"/>
    </xf>
    <xf numFmtId="0" fontId="59" fillId="0" borderId="13" xfId="142" applyFont="1" applyBorder="1" applyAlignment="1">
      <alignment horizontal="center" vertical="center" wrapText="1"/>
    </xf>
    <xf numFmtId="0" fontId="52" fillId="0" borderId="13" xfId="142" applyFont="1" applyBorder="1"/>
    <xf numFmtId="0" fontId="61" fillId="0" borderId="13" xfId="132" applyFont="1" applyBorder="1" applyAlignment="1">
      <alignment horizontal="center" vertical="center"/>
    </xf>
    <xf numFmtId="1" fontId="31" fillId="0" borderId="18" xfId="137" applyNumberFormat="1" applyFont="1" applyBorder="1" applyAlignment="1">
      <alignment horizontal="center" vertical="center" wrapText="1"/>
    </xf>
    <xf numFmtId="168" fontId="35" fillId="0" borderId="13" xfId="141" applyNumberFormat="1" applyFont="1" applyBorder="1" applyAlignment="1">
      <alignment horizontal="center" vertical="center" wrapText="1"/>
    </xf>
    <xf numFmtId="1" fontId="31" fillId="0" borderId="13" xfId="137" applyNumberFormat="1" applyFont="1" applyBorder="1" applyAlignment="1">
      <alignment horizontal="center" vertical="center" wrapText="1"/>
    </xf>
    <xf numFmtId="168" fontId="35" fillId="0" borderId="13" xfId="137" applyNumberFormat="1" applyFont="1" applyBorder="1" applyAlignment="1">
      <alignment horizontal="center" vertical="center"/>
    </xf>
    <xf numFmtId="1" fontId="32" fillId="0" borderId="0" xfId="129" applyNumberFormat="1" applyFont="1" applyBorder="1" applyAlignment="1" applyProtection="1">
      <alignment horizontal="left" wrapText="1" shrinkToFit="1"/>
      <protection locked="0"/>
    </xf>
    <xf numFmtId="1" fontId="32" fillId="0" borderId="0" xfId="129" applyNumberFormat="1" applyFont="1" applyBorder="1" applyAlignment="1" applyProtection="1">
      <alignment horizontal="right"/>
      <protection locked="0"/>
    </xf>
    <xf numFmtId="1" fontId="57" fillId="0" borderId="0" xfId="129" applyNumberFormat="1" applyFont="1" applyBorder="1" applyAlignment="1" applyProtection="1">
      <alignment horizontal="right"/>
      <protection locked="0"/>
    </xf>
    <xf numFmtId="1" fontId="32" fillId="4" borderId="0" xfId="129" applyNumberFormat="1" applyFont="1" applyFill="1" applyBorder="1" applyAlignment="1" applyProtection="1">
      <alignment horizontal="right"/>
      <protection locked="0"/>
    </xf>
    <xf numFmtId="1" fontId="31" fillId="0" borderId="0" xfId="129" applyNumberFormat="1" applyFont="1" applyBorder="1" applyAlignment="1" applyProtection="1">
      <alignment vertical="center" wrapText="1"/>
      <protection locked="0"/>
    </xf>
    <xf numFmtId="1" fontId="31" fillId="0" borderId="0" xfId="129" applyNumberFormat="1" applyFont="1" applyBorder="1" applyAlignment="1" applyProtection="1">
      <alignment horizontal="center" vertical="center" wrapText="1"/>
      <protection locked="0"/>
    </xf>
    <xf numFmtId="1" fontId="63" fillId="0" borderId="0" xfId="129" applyNumberFormat="1" applyFont="1" applyAlignment="1" applyProtection="1">
      <alignment wrapText="1"/>
      <protection locked="0"/>
    </xf>
    <xf numFmtId="1" fontId="57" fillId="0" borderId="0" xfId="129" applyNumberFormat="1" applyFont="1" applyAlignment="1" applyProtection="1">
      <alignment wrapText="1"/>
      <protection locked="0"/>
    </xf>
    <xf numFmtId="1" fontId="22" fillId="0" borderId="0" xfId="129" applyNumberFormat="1" applyFont="1" applyProtection="1">
      <protection locked="0"/>
    </xf>
    <xf numFmtId="1" fontId="34" fillId="0" borderId="0" xfId="129" applyNumberFormat="1" applyFont="1" applyProtection="1">
      <protection locked="0"/>
    </xf>
    <xf numFmtId="1" fontId="31" fillId="0" borderId="16" xfId="129" applyNumberFormat="1" applyFont="1" applyBorder="1" applyAlignment="1" applyProtection="1">
      <alignment horizontal="center" vertical="center" wrapText="1"/>
      <protection locked="0"/>
    </xf>
    <xf numFmtId="1" fontId="63" fillId="0" borderId="0" xfId="129" applyNumberFormat="1" applyFont="1" applyAlignment="1" applyProtection="1">
      <alignment horizontal="center" wrapText="1"/>
      <protection locked="0"/>
    </xf>
    <xf numFmtId="1" fontId="22" fillId="0" borderId="0" xfId="129" applyNumberFormat="1" applyFont="1" applyBorder="1" applyAlignment="1" applyProtection="1">
      <protection locked="0"/>
    </xf>
    <xf numFmtId="1" fontId="66" fillId="0" borderId="19" xfId="129" applyNumberFormat="1" applyFont="1" applyBorder="1" applyAlignment="1" applyProtection="1">
      <alignment horizontal="center" vertical="center"/>
      <protection locked="0"/>
    </xf>
    <xf numFmtId="1" fontId="67" fillId="0" borderId="19" xfId="129" applyNumberFormat="1" applyFont="1" applyBorder="1" applyAlignment="1" applyProtection="1">
      <alignment horizontal="center" vertical="center"/>
      <protection locked="0"/>
    </xf>
    <xf numFmtId="1" fontId="68" fillId="0" borderId="13" xfId="129" applyNumberFormat="1" applyFont="1" applyBorder="1" applyAlignment="1" applyProtection="1">
      <alignment horizontal="center" vertical="center"/>
    </xf>
    <xf numFmtId="1" fontId="68" fillId="0" borderId="0" xfId="129" applyNumberFormat="1" applyFont="1" applyAlignment="1" applyProtection="1">
      <alignment vertical="center"/>
      <protection locked="0"/>
    </xf>
    <xf numFmtId="0" fontId="48" fillId="0" borderId="13" xfId="129" applyFont="1" applyBorder="1" applyAlignment="1" applyProtection="1">
      <alignment horizontal="center" vertical="center" wrapText="1" shrinkToFit="1"/>
    </xf>
    <xf numFmtId="1" fontId="66" fillId="0" borderId="0" xfId="129" applyNumberFormat="1" applyFont="1" applyBorder="1" applyAlignment="1" applyProtection="1">
      <alignment vertical="center"/>
      <protection locked="0"/>
    </xf>
    <xf numFmtId="0" fontId="32" fillId="0" borderId="13" xfId="143" applyFont="1" applyBorder="1" applyAlignment="1">
      <alignment horizontal="left"/>
    </xf>
    <xf numFmtId="0" fontId="32" fillId="4" borderId="13" xfId="143" applyFont="1" applyFill="1" applyBorder="1" applyAlignment="1">
      <alignment horizontal="left"/>
    </xf>
    <xf numFmtId="1" fontId="71" fillId="0" borderId="15" xfId="129" applyNumberFormat="1" applyFont="1" applyBorder="1" applyAlignment="1" applyProtection="1">
      <alignment vertical="center" wrapText="1"/>
      <protection locked="0"/>
    </xf>
    <xf numFmtId="168" fontId="31" fillId="0" borderId="13" xfId="141" applyNumberFormat="1" applyFont="1" applyBorder="1" applyAlignment="1">
      <alignment horizontal="center" vertical="center" wrapText="1"/>
    </xf>
    <xf numFmtId="1" fontId="31" fillId="0" borderId="13" xfId="141" applyNumberFormat="1" applyFont="1" applyBorder="1" applyAlignment="1">
      <alignment horizontal="center" vertical="center" wrapText="1"/>
    </xf>
    <xf numFmtId="168" fontId="31" fillId="0" borderId="13" xfId="137" applyNumberFormat="1" applyFont="1" applyBorder="1" applyAlignment="1">
      <alignment horizontal="center" vertical="center" wrapText="1"/>
    </xf>
    <xf numFmtId="0" fontId="57" fillId="0" borderId="0" xfId="132" applyFont="1" applyBorder="1" applyAlignment="1">
      <alignment vertical="center" wrapText="1"/>
    </xf>
    <xf numFmtId="0" fontId="27" fillId="0" borderId="0" xfId="141" applyFont="1" applyAlignment="1">
      <alignment horizontal="center" vertical="top" wrapText="1"/>
    </xf>
    <xf numFmtId="0" fontId="31" fillId="0" borderId="13" xfId="141" applyFont="1" applyBorder="1" applyAlignment="1">
      <alignment horizontal="center" vertical="center" wrapText="1"/>
    </xf>
    <xf numFmtId="168" fontId="35" fillId="0" borderId="13" xfId="133" applyNumberFormat="1" applyFont="1" applyBorder="1" applyAlignment="1">
      <alignment horizontal="center" vertical="center"/>
    </xf>
    <xf numFmtId="167" fontId="35" fillId="0" borderId="13" xfId="133" applyNumberFormat="1" applyFont="1" applyBorder="1" applyAlignment="1">
      <alignment horizontal="center" vertical="center"/>
    </xf>
    <xf numFmtId="3" fontId="35" fillId="0" borderId="13" xfId="133" applyNumberFormat="1" applyFont="1" applyBorder="1" applyAlignment="1">
      <alignment horizontal="center" vertical="center"/>
    </xf>
    <xf numFmtId="1" fontId="63" fillId="0" borderId="0" xfId="129" applyNumberFormat="1" applyFont="1" applyBorder="1" applyAlignment="1" applyProtection="1">
      <alignment wrapText="1"/>
      <protection locked="0"/>
    </xf>
    <xf numFmtId="1" fontId="57" fillId="0" borderId="0" xfId="129" applyNumberFormat="1" applyFont="1" applyBorder="1" applyAlignment="1" applyProtection="1">
      <alignment wrapText="1"/>
      <protection locked="0"/>
    </xf>
    <xf numFmtId="0" fontId="58" fillId="0" borderId="0" xfId="142" applyFont="1" applyAlignment="1">
      <alignment vertical="center"/>
    </xf>
    <xf numFmtId="1" fontId="34" fillId="0" borderId="0" xfId="129" applyNumberFormat="1" applyFont="1" applyAlignment="1" applyProtection="1">
      <alignment horizontal="right"/>
      <protection locked="0"/>
    </xf>
    <xf numFmtId="1" fontId="48" fillId="4" borderId="19" xfId="140" applyNumberFormat="1" applyFont="1" applyFill="1" applyBorder="1" applyAlignment="1" applyProtection="1">
      <alignment horizontal="center" vertical="center"/>
      <protection locked="0"/>
    </xf>
    <xf numFmtId="1" fontId="69" fillId="0" borderId="19" xfId="129" applyNumberFormat="1" applyFont="1" applyBorder="1" applyAlignment="1" applyProtection="1">
      <alignment horizontal="center" vertical="center"/>
      <protection locked="0"/>
    </xf>
    <xf numFmtId="1" fontId="68" fillId="0" borderId="13" xfId="129" applyNumberFormat="1" applyFont="1" applyBorder="1" applyAlignment="1" applyProtection="1">
      <alignment horizontal="center"/>
    </xf>
    <xf numFmtId="1" fontId="68" fillId="0" borderId="0" xfId="129" applyNumberFormat="1" applyFont="1" applyProtection="1">
      <protection locked="0"/>
    </xf>
    <xf numFmtId="0" fontId="68" fillId="0" borderId="15" xfId="136" applyFont="1" applyBorder="1" applyAlignment="1">
      <alignment vertical="center" wrapText="1"/>
    </xf>
    <xf numFmtId="0" fontId="76" fillId="0" borderId="15" xfId="136" applyFont="1" applyBorder="1" applyAlignment="1">
      <alignment vertical="center" wrapText="1"/>
    </xf>
    <xf numFmtId="0" fontId="27" fillId="0" borderId="0" xfId="137" applyFont="1" applyAlignment="1">
      <alignment vertical="top" wrapText="1"/>
    </xf>
    <xf numFmtId="0" fontId="22" fillId="0" borderId="0" xfId="141" applyFont="1" applyBorder="1" applyAlignment="1">
      <alignment vertical="center" wrapText="1"/>
    </xf>
    <xf numFmtId="0" fontId="26" fillId="0" borderId="0" xfId="141" applyFont="1" applyAlignment="1">
      <alignment vertical="center" wrapText="1"/>
    </xf>
    <xf numFmtId="0" fontId="78" fillId="0" borderId="0" xfId="141" applyFont="1" applyAlignment="1">
      <alignment horizontal="right" vertical="center" wrapText="1"/>
    </xf>
    <xf numFmtId="49" fontId="79" fillId="0" borderId="13" xfId="137" applyNumberFormat="1" applyFont="1" applyBorder="1" applyAlignment="1">
      <alignment horizontal="center" vertical="center" wrapText="1"/>
    </xf>
    <xf numFmtId="0" fontId="57" fillId="0" borderId="0" xfId="141" applyFont="1" applyAlignment="1">
      <alignment vertical="center" wrapText="1"/>
    </xf>
    <xf numFmtId="49" fontId="79" fillId="0" borderId="17" xfId="137" applyNumberFormat="1" applyFont="1" applyBorder="1" applyAlignment="1">
      <alignment horizontal="center" vertical="center" wrapText="1"/>
    </xf>
    <xf numFmtId="167" fontId="22" fillId="0" borderId="0" xfId="141" applyNumberFormat="1" applyFont="1" applyAlignment="1">
      <alignment vertical="center" wrapText="1"/>
    </xf>
    <xf numFmtId="3" fontId="79" fillId="0" borderId="13" xfId="141" applyNumberFormat="1" applyFont="1" applyBorder="1" applyAlignment="1">
      <alignment horizontal="center" vertical="center" wrapText="1"/>
    </xf>
    <xf numFmtId="3" fontId="79" fillId="0" borderId="13" xfId="137" applyNumberFormat="1" applyFont="1" applyBorder="1" applyAlignment="1">
      <alignment horizontal="center" vertical="center" wrapText="1"/>
    </xf>
    <xf numFmtId="0" fontId="22" fillId="0" borderId="0" xfId="141" applyFont="1" applyAlignment="1">
      <alignment vertical="center" wrapText="1"/>
    </xf>
    <xf numFmtId="3" fontId="22" fillId="0" borderId="0" xfId="141" applyNumberFormat="1" applyFont="1" applyAlignment="1">
      <alignment vertical="center" wrapText="1"/>
    </xf>
    <xf numFmtId="0" fontId="79" fillId="0" borderId="13" xfId="133" applyFont="1" applyBorder="1" applyAlignment="1">
      <alignment horizontal="left" vertical="center" wrapText="1"/>
    </xf>
    <xf numFmtId="1" fontId="79" fillId="0" borderId="13" xfId="133" applyNumberFormat="1" applyFont="1" applyBorder="1" applyAlignment="1">
      <alignment horizontal="center" vertical="center" wrapText="1"/>
    </xf>
    <xf numFmtId="0" fontId="79" fillId="0" borderId="13" xfId="133" applyFont="1" applyBorder="1" applyAlignment="1">
      <alignment vertical="center" wrapText="1"/>
    </xf>
    <xf numFmtId="3" fontId="26" fillId="0" borderId="0" xfId="137" applyNumberFormat="1" applyFont="1"/>
    <xf numFmtId="1" fontId="32" fillId="0" borderId="0" xfId="128" applyNumberFormat="1" applyFont="1" applyBorder="1" applyAlignment="1" applyProtection="1">
      <alignment horizontal="left" wrapText="1" shrinkToFit="1"/>
      <protection locked="0"/>
    </xf>
    <xf numFmtId="1" fontId="32" fillId="0" borderId="0" xfId="128" applyNumberFormat="1" applyFont="1" applyBorder="1" applyAlignment="1" applyProtection="1">
      <alignment horizontal="right"/>
      <protection locked="0"/>
    </xf>
    <xf numFmtId="1" fontId="22" fillId="0" borderId="0" xfId="128" applyNumberFormat="1" applyFont="1" applyProtection="1">
      <protection locked="0"/>
    </xf>
    <xf numFmtId="1" fontId="81" fillId="0" borderId="16" xfId="128" applyNumberFormat="1" applyFont="1" applyBorder="1" applyAlignment="1" applyProtection="1">
      <protection locked="0"/>
    </xf>
    <xf numFmtId="1" fontId="60" fillId="0" borderId="0" xfId="128" applyNumberFormat="1" applyFont="1" applyProtection="1">
      <protection locked="0"/>
    </xf>
    <xf numFmtId="1" fontId="60" fillId="0" borderId="0" xfId="128" applyNumberFormat="1" applyFont="1" applyBorder="1" applyAlignment="1" applyProtection="1">
      <protection locked="0"/>
    </xf>
    <xf numFmtId="1" fontId="68" fillId="0" borderId="13" xfId="128" applyNumberFormat="1" applyFont="1" applyBorder="1" applyAlignment="1" applyProtection="1">
      <alignment horizontal="center" vertical="center"/>
    </xf>
    <xf numFmtId="1" fontId="68" fillId="0" borderId="0" xfId="128" applyNumberFormat="1" applyFont="1" applyAlignment="1" applyProtection="1">
      <alignment vertical="center"/>
      <protection locked="0"/>
    </xf>
    <xf numFmtId="0" fontId="63" fillId="0" borderId="13" xfId="128" applyFont="1" applyBorder="1" applyAlignment="1" applyProtection="1">
      <alignment horizontal="center" vertical="center" wrapText="1" shrinkToFit="1"/>
    </xf>
    <xf numFmtId="1" fontId="66" fillId="0" borderId="0" xfId="128" applyNumberFormat="1" applyFont="1" applyBorder="1" applyAlignment="1" applyProtection="1">
      <alignment vertical="center"/>
      <protection locked="0"/>
    </xf>
    <xf numFmtId="3" fontId="32" fillId="0" borderId="0" xfId="128" applyNumberFormat="1" applyFont="1" applyBorder="1" applyAlignment="1" applyProtection="1">
      <alignment horizontal="right"/>
      <protection locked="0"/>
    </xf>
    <xf numFmtId="167" fontId="32" fillId="0" borderId="0" xfId="128" applyNumberFormat="1" applyFont="1" applyBorder="1" applyAlignment="1" applyProtection="1">
      <alignment horizontal="right"/>
      <protection locked="0"/>
    </xf>
    <xf numFmtId="1" fontId="22" fillId="0" borderId="0" xfId="128" applyNumberFormat="1" applyFont="1" applyAlignment="1" applyProtection="1">
      <alignment horizontal="center"/>
      <protection locked="0"/>
    </xf>
    <xf numFmtId="0" fontId="22" fillId="0" borderId="0" xfId="137" applyFont="1"/>
    <xf numFmtId="0" fontId="27" fillId="0" borderId="0" xfId="137" applyFont="1" applyAlignment="1">
      <alignment horizontal="center" vertical="top" wrapText="1"/>
    </xf>
    <xf numFmtId="0" fontId="27" fillId="0" borderId="16" xfId="141" applyFont="1" applyBorder="1" applyAlignment="1">
      <alignment vertical="top" wrapText="1"/>
    </xf>
    <xf numFmtId="0" fontId="79" fillId="0" borderId="0" xfId="141" applyFont="1" applyBorder="1" applyAlignment="1">
      <alignment horizontal="center" vertical="center" wrapText="1"/>
    </xf>
    <xf numFmtId="0" fontId="61" fillId="0" borderId="0" xfId="133" applyFont="1" applyBorder="1" applyAlignment="1">
      <alignment horizontal="center" vertical="center"/>
    </xf>
    <xf numFmtId="0" fontId="33" fillId="0" borderId="13" xfId="133" applyFont="1" applyBorder="1" applyAlignment="1">
      <alignment horizontal="center" vertical="center"/>
    </xf>
    <xf numFmtId="0" fontId="33" fillId="0" borderId="13" xfId="133" applyFont="1" applyBorder="1" applyAlignment="1">
      <alignment horizontal="center" vertical="center" wrapText="1"/>
    </xf>
    <xf numFmtId="0" fontId="33" fillId="0" borderId="0" xfId="133" applyFont="1" applyBorder="1" applyAlignment="1">
      <alignment horizontal="center" vertical="center" wrapText="1"/>
    </xf>
    <xf numFmtId="0" fontId="32" fillId="0" borderId="0" xfId="141" applyFont="1" applyBorder="1" applyAlignment="1">
      <alignment horizontal="center" vertical="center" wrapText="1"/>
    </xf>
    <xf numFmtId="0" fontId="34" fillId="0" borderId="0" xfId="141" applyFont="1" applyAlignment="1">
      <alignment vertical="center" wrapText="1"/>
    </xf>
    <xf numFmtId="0" fontId="31" fillId="0" borderId="13" xfId="141" applyFont="1" applyBorder="1" applyAlignment="1">
      <alignment vertical="center" wrapText="1"/>
    </xf>
    <xf numFmtId="167" fontId="83" fillId="0" borderId="13" xfId="137" applyNumberFormat="1" applyFont="1" applyBorder="1" applyAlignment="1">
      <alignment horizontal="center" vertical="center" wrapText="1"/>
    </xf>
    <xf numFmtId="3" fontId="83" fillId="0" borderId="13" xfId="137" applyNumberFormat="1" applyFont="1" applyBorder="1" applyAlignment="1">
      <alignment horizontal="center" vertical="center" wrapText="1"/>
    </xf>
    <xf numFmtId="167" fontId="83" fillId="0" borderId="0" xfId="137" applyNumberFormat="1" applyFont="1" applyBorder="1" applyAlignment="1">
      <alignment horizontal="center" vertical="center" wrapText="1"/>
    </xf>
    <xf numFmtId="168" fontId="84" fillId="0" borderId="0" xfId="141" applyNumberFormat="1" applyFont="1" applyAlignment="1">
      <alignment vertical="center" wrapText="1"/>
    </xf>
    <xf numFmtId="0" fontId="31" fillId="0" borderId="13" xfId="137" applyFont="1" applyBorder="1" applyAlignment="1">
      <alignment horizontal="left" vertical="center" wrapText="1"/>
    </xf>
    <xf numFmtId="0" fontId="36" fillId="0" borderId="20" xfId="133" applyFont="1" applyBorder="1" applyAlignment="1">
      <alignment vertical="center" wrapText="1"/>
    </xf>
    <xf numFmtId="0" fontId="36" fillId="0" borderId="0" xfId="133" applyFont="1" applyBorder="1" applyAlignment="1">
      <alignment horizontal="center" vertical="center" wrapText="1"/>
    </xf>
    <xf numFmtId="0" fontId="36" fillId="0" borderId="22" xfId="133" applyFont="1" applyBorder="1" applyAlignment="1">
      <alignment vertical="center" wrapText="1"/>
    </xf>
    <xf numFmtId="0" fontId="61" fillId="0" borderId="13" xfId="133" applyFont="1" applyBorder="1" applyAlignment="1">
      <alignment horizontal="center" vertical="center"/>
    </xf>
    <xf numFmtId="168" fontId="84" fillId="0" borderId="0" xfId="137" applyNumberFormat="1" applyFont="1"/>
    <xf numFmtId="168" fontId="31" fillId="0" borderId="13" xfId="133" applyNumberFormat="1" applyFont="1" applyBorder="1" applyAlignment="1">
      <alignment horizontal="center" vertical="center" wrapText="1"/>
    </xf>
    <xf numFmtId="1" fontId="31" fillId="0" borderId="13" xfId="133" applyNumberFormat="1" applyFont="1" applyBorder="1" applyAlignment="1">
      <alignment horizontal="center" vertical="center" wrapText="1"/>
    </xf>
    <xf numFmtId="168" fontId="85" fillId="0" borderId="13" xfId="133" applyNumberFormat="1" applyFont="1" applyBorder="1" applyAlignment="1">
      <alignment horizontal="center" vertical="center"/>
    </xf>
    <xf numFmtId="167" fontId="85" fillId="0" borderId="13" xfId="133" applyNumberFormat="1" applyFont="1" applyBorder="1" applyAlignment="1">
      <alignment horizontal="center" vertical="center"/>
    </xf>
    <xf numFmtId="167" fontId="31" fillId="0" borderId="13" xfId="133" applyNumberFormat="1" applyFont="1" applyBorder="1" applyAlignment="1">
      <alignment horizontal="center" vertical="center" wrapText="1"/>
    </xf>
    <xf numFmtId="3" fontId="31" fillId="0" borderId="13" xfId="133" applyNumberFormat="1" applyFont="1" applyBorder="1" applyAlignment="1">
      <alignment horizontal="center" vertical="center" wrapText="1"/>
    </xf>
    <xf numFmtId="167" fontId="83" fillId="0" borderId="0" xfId="133" applyNumberFormat="1" applyFont="1" applyBorder="1" applyAlignment="1">
      <alignment horizontal="center" vertical="center"/>
    </xf>
    <xf numFmtId="0" fontId="31" fillId="0" borderId="13" xfId="133" applyFont="1" applyBorder="1" applyAlignment="1">
      <alignment vertical="center" wrapText="1"/>
    </xf>
    <xf numFmtId="168" fontId="83" fillId="0" borderId="13" xfId="133" applyNumberFormat="1" applyFont="1" applyBorder="1" applyAlignment="1">
      <alignment horizontal="center" vertical="center"/>
    </xf>
    <xf numFmtId="3" fontId="83" fillId="0" borderId="13" xfId="133" applyNumberFormat="1" applyFont="1" applyBorder="1" applyAlignment="1">
      <alignment horizontal="center" vertical="center"/>
    </xf>
    <xf numFmtId="1" fontId="32" fillId="0" borderId="0" xfId="140" applyNumberFormat="1" applyFont="1" applyBorder="1" applyAlignment="1" applyProtection="1">
      <alignment horizontal="left" wrapText="1" shrinkToFit="1"/>
      <protection locked="0"/>
    </xf>
    <xf numFmtId="1" fontId="32" fillId="0" borderId="0" xfId="140" applyNumberFormat="1" applyFont="1" applyBorder="1" applyAlignment="1" applyProtection="1">
      <alignment horizontal="right"/>
      <protection locked="0"/>
    </xf>
    <xf numFmtId="1" fontId="32" fillId="0" borderId="0" xfId="140" applyNumberFormat="1" applyFont="1" applyBorder="1" applyAlignment="1" applyProtection="1">
      <alignment horizontal="right"/>
      <protection locked="0"/>
    </xf>
    <xf numFmtId="1" fontId="62" fillId="0" borderId="0" xfId="140" applyNumberFormat="1" applyFont="1" applyBorder="1" applyAlignment="1" applyProtection="1">
      <protection locked="0"/>
    </xf>
    <xf numFmtId="1" fontId="63" fillId="0" borderId="0" xfId="140" applyNumberFormat="1" applyFont="1" applyAlignment="1" applyProtection="1">
      <alignment wrapText="1"/>
      <protection locked="0"/>
    </xf>
    <xf numFmtId="1" fontId="63" fillId="0" borderId="0" xfId="140" applyNumberFormat="1" applyFont="1" applyAlignment="1" applyProtection="1">
      <alignment wrapText="1"/>
      <protection locked="0"/>
    </xf>
    <xf numFmtId="1" fontId="22" fillId="0" borderId="0" xfId="140" applyNumberFormat="1" applyFont="1" applyProtection="1">
      <protection locked="0"/>
    </xf>
    <xf numFmtId="1" fontId="34" fillId="0" borderId="0" xfId="140" applyNumberFormat="1" applyFont="1" applyAlignment="1" applyProtection="1">
      <alignment horizontal="right"/>
      <protection locked="0"/>
    </xf>
    <xf numFmtId="1" fontId="31" fillId="0" borderId="0" xfId="140" applyNumberFormat="1" applyFont="1" applyAlignment="1" applyProtection="1">
      <alignment horizontal="center" vertical="center" wrapText="1"/>
      <protection locked="0"/>
    </xf>
    <xf numFmtId="1" fontId="31" fillId="0" borderId="0" xfId="140" applyNumberFormat="1" applyFont="1" applyAlignment="1" applyProtection="1">
      <alignment horizontal="center" vertical="center" wrapText="1"/>
      <protection locked="0"/>
    </xf>
    <xf numFmtId="1" fontId="81" fillId="0" borderId="16" xfId="140" applyNumberFormat="1" applyFont="1" applyBorder="1" applyAlignment="1" applyProtection="1">
      <protection locked="0"/>
    </xf>
    <xf numFmtId="1" fontId="22" fillId="0" borderId="16" xfId="140" applyNumberFormat="1" applyFont="1" applyBorder="1" applyAlignment="1" applyProtection="1">
      <alignment horizontal="center"/>
      <protection locked="0"/>
    </xf>
    <xf numFmtId="1" fontId="81" fillId="0" borderId="16" xfId="140" applyNumberFormat="1" applyFont="1" applyBorder="1" applyAlignment="1" applyProtection="1">
      <protection locked="0"/>
    </xf>
    <xf numFmtId="1" fontId="66" fillId="0" borderId="16" xfId="140" applyNumberFormat="1" applyFont="1" applyBorder="1" applyAlignment="1" applyProtection="1">
      <alignment horizontal="center"/>
      <protection locked="0"/>
    </xf>
    <xf numFmtId="1" fontId="22" fillId="4" borderId="0" xfId="140" applyNumberFormat="1" applyFont="1" applyFill="1" applyBorder="1" applyAlignment="1" applyProtection="1">
      <alignment horizontal="center" vertical="center" wrapText="1"/>
    </xf>
    <xf numFmtId="1" fontId="22" fillId="0" borderId="0" xfId="140" applyNumberFormat="1" applyFont="1" applyBorder="1" applyAlignment="1" applyProtection="1">
      <alignment horizontal="center" vertical="center" wrapText="1"/>
    </xf>
    <xf numFmtId="1" fontId="60" fillId="0" borderId="0" xfId="140" applyNumberFormat="1" applyFont="1" applyProtection="1">
      <protection locked="0"/>
    </xf>
    <xf numFmtId="1" fontId="60" fillId="0" borderId="0" xfId="140" applyNumberFormat="1" applyFont="1" applyBorder="1" applyAlignment="1" applyProtection="1">
      <protection locked="0"/>
    </xf>
    <xf numFmtId="1" fontId="66" fillId="4" borderId="19" xfId="140" applyNumberFormat="1" applyFont="1" applyFill="1" applyBorder="1" applyAlignment="1" applyProtection="1">
      <alignment horizontal="center" vertical="center"/>
      <protection locked="0"/>
    </xf>
    <xf numFmtId="1" fontId="22" fillId="4" borderId="19" xfId="140" applyNumberFormat="1" applyFont="1" applyFill="1" applyBorder="1" applyAlignment="1" applyProtection="1">
      <alignment horizontal="center" vertical="center"/>
      <protection locked="0"/>
    </xf>
    <xf numFmtId="1" fontId="22" fillId="4" borderId="0" xfId="140" applyNumberFormat="1" applyFont="1" applyFill="1" applyBorder="1" applyAlignment="1" applyProtection="1">
      <alignment horizontal="center" vertical="center"/>
      <protection locked="0"/>
    </xf>
    <xf numFmtId="1" fontId="22" fillId="0" borderId="0" xfId="140" applyNumberFormat="1" applyFont="1" applyBorder="1" applyAlignment="1" applyProtection="1">
      <alignment horizontal="center" vertical="center"/>
      <protection locked="0"/>
    </xf>
    <xf numFmtId="1" fontId="22" fillId="0" borderId="0" xfId="140" applyNumberFormat="1" applyFont="1" applyBorder="1" applyAlignment="1" applyProtection="1">
      <protection locked="0"/>
    </xf>
    <xf numFmtId="1" fontId="60" fillId="0" borderId="13" xfId="140" applyNumberFormat="1" applyFont="1" applyBorder="1" applyAlignment="1" applyProtection="1">
      <alignment horizontal="center" vertical="center"/>
    </xf>
    <xf numFmtId="1" fontId="60" fillId="4" borderId="13" xfId="140" applyNumberFormat="1" applyFont="1" applyFill="1" applyBorder="1" applyAlignment="1" applyProtection="1">
      <alignment horizontal="center" vertical="center"/>
    </xf>
    <xf numFmtId="1" fontId="60" fillId="4" borderId="0" xfId="140" applyNumberFormat="1" applyFont="1" applyFill="1" applyBorder="1" applyAlignment="1" applyProtection="1">
      <alignment horizontal="center" vertical="center"/>
    </xf>
    <xf numFmtId="1" fontId="60" fillId="0" borderId="0" xfId="140" applyNumberFormat="1" applyFont="1" applyBorder="1" applyAlignment="1" applyProtection="1">
      <alignment horizontal="center" vertical="center"/>
    </xf>
    <xf numFmtId="1" fontId="60" fillId="0" borderId="0" xfId="140" applyNumberFormat="1" applyFont="1" applyAlignment="1" applyProtection="1">
      <alignment vertical="center"/>
      <protection locked="0"/>
    </xf>
    <xf numFmtId="0" fontId="48" fillId="0" borderId="13" xfId="140" applyFont="1" applyBorder="1" applyAlignment="1" applyProtection="1">
      <alignment horizontal="center" vertical="center" wrapText="1" shrinkToFit="1"/>
    </xf>
    <xf numFmtId="167" fontId="64" fillId="4" borderId="0" xfId="140" applyNumberFormat="1" applyFont="1" applyFill="1" applyBorder="1" applyAlignment="1" applyProtection="1">
      <alignment horizontal="center" vertical="center"/>
    </xf>
    <xf numFmtId="167" fontId="64" fillId="0" borderId="0" xfId="140" applyNumberFormat="1" applyFont="1" applyBorder="1" applyAlignment="1" applyProtection="1">
      <alignment horizontal="center" vertical="center"/>
    </xf>
    <xf numFmtId="1" fontId="63" fillId="0" borderId="0" xfId="140" applyNumberFormat="1" applyFont="1" applyBorder="1" applyAlignment="1" applyProtection="1">
      <alignment vertical="center"/>
      <protection locked="0"/>
    </xf>
    <xf numFmtId="0" fontId="33" fillId="0" borderId="13" xfId="143" applyFont="1" applyBorder="1" applyAlignment="1">
      <alignment horizontal="left"/>
    </xf>
    <xf numFmtId="167" fontId="34" fillId="4" borderId="0" xfId="140" applyNumberFormat="1" applyFont="1" applyFill="1" applyBorder="1" applyAlignment="1" applyProtection="1">
      <alignment horizontal="center" vertical="center"/>
    </xf>
    <xf numFmtId="167" fontId="34" fillId="0" borderId="0" xfId="140" applyNumberFormat="1" applyFont="1" applyBorder="1" applyAlignment="1" applyProtection="1">
      <alignment horizontal="center" vertical="center"/>
    </xf>
    <xf numFmtId="167" fontId="34" fillId="0" borderId="0" xfId="140" applyNumberFormat="1" applyFont="1" applyBorder="1" applyAlignment="1" applyProtection="1">
      <alignment horizontal="center" vertical="center"/>
    </xf>
    <xf numFmtId="1" fontId="22" fillId="0" borderId="0" xfId="140" applyNumberFormat="1" applyFont="1" applyBorder="1" applyAlignment="1" applyProtection="1">
      <alignment horizontal="left"/>
      <protection locked="0"/>
    </xf>
    <xf numFmtId="1" fontId="22" fillId="0" borderId="0" xfId="140" applyNumberFormat="1" applyFont="1" applyBorder="1" applyAlignment="1" applyProtection="1">
      <alignment horizontal="left" wrapText="1" shrinkToFit="1"/>
      <protection locked="0"/>
    </xf>
    <xf numFmtId="0" fontId="34" fillId="0" borderId="0" xfId="133" applyFont="1" applyBorder="1" applyAlignment="1">
      <alignment vertical="center" wrapText="1"/>
    </xf>
    <xf numFmtId="1" fontId="22" fillId="0" borderId="0" xfId="140" applyNumberFormat="1" applyFont="1" applyBorder="1" applyAlignment="1" applyProtection="1">
      <alignment horizontal="right"/>
      <protection locked="0"/>
    </xf>
    <xf numFmtId="1" fontId="60" fillId="0" borderId="13" xfId="140" applyNumberFormat="1" applyFont="1" applyBorder="1" applyAlignment="1" applyProtection="1">
      <alignment horizontal="center"/>
    </xf>
    <xf numFmtId="1" fontId="60" fillId="4" borderId="0" xfId="140" applyNumberFormat="1" applyFont="1" applyFill="1" applyBorder="1" applyAlignment="1" applyProtection="1">
      <alignment horizontal="center"/>
    </xf>
    <xf numFmtId="1" fontId="60" fillId="0" borderId="0" xfId="140" applyNumberFormat="1" applyFont="1" applyBorder="1" applyAlignment="1" applyProtection="1">
      <alignment horizontal="center"/>
    </xf>
    <xf numFmtId="3" fontId="31" fillId="0" borderId="13" xfId="137" applyNumberFormat="1" applyFont="1" applyFill="1" applyBorder="1" applyAlignment="1">
      <alignment horizontal="center" vertical="center" wrapText="1"/>
    </xf>
    <xf numFmtId="3" fontId="31" fillId="0" borderId="13" xfId="132" applyNumberFormat="1" applyFont="1" applyFill="1" applyBorder="1" applyAlignment="1">
      <alignment horizontal="center" vertical="center" wrapText="1"/>
    </xf>
    <xf numFmtId="167" fontId="31" fillId="0" borderId="13" xfId="137" applyNumberFormat="1" applyFont="1" applyFill="1" applyBorder="1" applyAlignment="1">
      <alignment horizontal="center" vertical="center" wrapText="1"/>
    </xf>
    <xf numFmtId="3" fontId="52" fillId="0" borderId="13" xfId="142" applyNumberFormat="1" applyFont="1" applyFill="1" applyBorder="1" applyAlignment="1">
      <alignment horizontal="center" vertical="center"/>
    </xf>
    <xf numFmtId="3" fontId="51" fillId="0" borderId="13" xfId="142" applyNumberFormat="1" applyFont="1" applyFill="1" applyBorder="1" applyAlignment="1">
      <alignment horizontal="center" vertical="center"/>
    </xf>
    <xf numFmtId="3" fontId="33" fillId="0" borderId="13" xfId="138" applyNumberFormat="1" applyFont="1" applyFill="1" applyBorder="1" applyAlignment="1">
      <alignment horizontal="center" vertical="center"/>
    </xf>
    <xf numFmtId="168" fontId="31" fillId="0" borderId="13" xfId="132" applyNumberFormat="1" applyFont="1" applyFill="1" applyBorder="1" applyAlignment="1">
      <alignment horizontal="center" vertical="center" wrapText="1"/>
    </xf>
    <xf numFmtId="1" fontId="31" fillId="0" borderId="13" xfId="132" applyNumberFormat="1" applyFont="1" applyFill="1" applyBorder="1" applyAlignment="1">
      <alignment horizontal="center" vertical="center" wrapText="1"/>
    </xf>
    <xf numFmtId="167" fontId="51" fillId="0" borderId="13" xfId="142" applyNumberFormat="1" applyFont="1" applyFill="1" applyBorder="1" applyAlignment="1">
      <alignment horizontal="center" vertical="center"/>
    </xf>
    <xf numFmtId="167" fontId="52" fillId="0" borderId="13" xfId="142" applyNumberFormat="1" applyFont="1" applyFill="1" applyBorder="1" applyAlignment="1">
      <alignment horizontal="center" vertical="center"/>
    </xf>
    <xf numFmtId="3" fontId="48" fillId="0" borderId="13" xfId="129" applyNumberFormat="1" applyFont="1" applyFill="1" applyBorder="1" applyAlignment="1" applyProtection="1">
      <alignment horizontal="center" vertical="center" wrapText="1" shrinkToFit="1"/>
    </xf>
    <xf numFmtId="167" fontId="69" fillId="0" borderId="13" xfId="129" applyNumberFormat="1" applyFont="1" applyFill="1" applyBorder="1" applyAlignment="1" applyProtection="1">
      <alignment horizontal="center" vertical="center"/>
    </xf>
    <xf numFmtId="3" fontId="33" fillId="0" borderId="13" xfId="129" applyNumberFormat="1" applyFont="1" applyFill="1" applyBorder="1" applyAlignment="1" applyProtection="1">
      <alignment horizontal="center"/>
      <protection locked="0"/>
    </xf>
    <xf numFmtId="167" fontId="70" fillId="0" borderId="13" xfId="129" applyNumberFormat="1" applyFont="1" applyFill="1" applyBorder="1" applyAlignment="1" applyProtection="1">
      <alignment horizontal="center" vertical="center"/>
    </xf>
    <xf numFmtId="3" fontId="33" fillId="0" borderId="13" xfId="129" applyNumberFormat="1" applyFont="1" applyFill="1" applyBorder="1" applyAlignment="1" applyProtection="1">
      <alignment horizontal="center" vertical="center"/>
    </xf>
    <xf numFmtId="3" fontId="33" fillId="0" borderId="13" xfId="129" applyNumberFormat="1" applyFont="1" applyFill="1" applyBorder="1" applyAlignment="1" applyProtection="1">
      <alignment horizontal="center" vertical="center"/>
      <protection locked="0"/>
    </xf>
    <xf numFmtId="3" fontId="33" fillId="0" borderId="13" xfId="143" applyNumberFormat="1" applyFont="1" applyFill="1" applyBorder="1" applyAlignment="1">
      <alignment horizontal="center" vertical="center"/>
    </xf>
    <xf numFmtId="3" fontId="48" fillId="0" borderId="13" xfId="129" applyNumberFormat="1" applyFont="1" applyFill="1" applyBorder="1" applyAlignment="1" applyProtection="1">
      <alignment horizontal="center" vertical="center"/>
    </xf>
    <xf numFmtId="167" fontId="33" fillId="0" borderId="13" xfId="129" applyNumberFormat="1" applyFont="1" applyFill="1" applyBorder="1" applyAlignment="1" applyProtection="1">
      <alignment horizontal="center" vertical="center"/>
    </xf>
    <xf numFmtId="3" fontId="48" fillId="0" borderId="13" xfId="128" applyNumberFormat="1" applyFont="1" applyFill="1" applyBorder="1" applyAlignment="1" applyProtection="1">
      <alignment horizontal="center" vertical="center" wrapText="1" shrinkToFit="1"/>
    </xf>
    <xf numFmtId="3" fontId="33" fillId="0" borderId="13" xfId="128" applyNumberFormat="1" applyFont="1" applyFill="1" applyBorder="1" applyAlignment="1" applyProtection="1">
      <alignment horizontal="center"/>
      <protection locked="0"/>
    </xf>
    <xf numFmtId="3" fontId="33" fillId="0" borderId="13" xfId="128" applyNumberFormat="1" applyFont="1" applyFill="1" applyBorder="1" applyAlignment="1" applyProtection="1">
      <alignment horizontal="center" vertical="center"/>
    </xf>
    <xf numFmtId="167" fontId="48" fillId="0" borderId="13" xfId="140" applyNumberFormat="1" applyFont="1" applyFill="1" applyBorder="1" applyAlignment="1" applyProtection="1">
      <alignment horizontal="center" vertical="center"/>
    </xf>
    <xf numFmtId="167" fontId="33" fillId="0" borderId="13" xfId="140" applyNumberFormat="1" applyFont="1" applyFill="1" applyBorder="1" applyAlignment="1" applyProtection="1">
      <alignment horizontal="center" vertical="center"/>
    </xf>
    <xf numFmtId="3" fontId="33" fillId="0" borderId="13" xfId="140" applyNumberFormat="1" applyFont="1" applyFill="1" applyBorder="1" applyAlignment="1" applyProtection="1">
      <alignment horizontal="center"/>
      <protection locked="0"/>
    </xf>
    <xf numFmtId="3" fontId="48" fillId="0" borderId="13" xfId="140" applyNumberFormat="1" applyFont="1" applyFill="1" applyBorder="1" applyAlignment="1" applyProtection="1">
      <alignment horizontal="center" vertical="center"/>
    </xf>
    <xf numFmtId="3" fontId="22" fillId="0" borderId="13" xfId="135" applyNumberFormat="1" applyFont="1" applyFill="1" applyBorder="1" applyAlignment="1" applyProtection="1">
      <alignment horizontal="center" vertical="center"/>
      <protection locked="0"/>
    </xf>
    <xf numFmtId="3" fontId="33" fillId="0" borderId="13" xfId="140" applyNumberFormat="1" applyFont="1" applyFill="1" applyBorder="1" applyAlignment="1" applyProtection="1">
      <alignment horizontal="center" vertical="center"/>
    </xf>
    <xf numFmtId="0" fontId="27" fillId="0" borderId="0" xfId="137" applyFont="1" applyBorder="1" applyAlignment="1">
      <alignment horizontal="center" vertical="top" wrapText="1"/>
    </xf>
    <xf numFmtId="0" fontId="31" fillId="0" borderId="13" xfId="132" applyFont="1" applyBorder="1" applyAlignment="1">
      <alignment horizontal="center" vertical="center" wrapText="1"/>
    </xf>
    <xf numFmtId="0" fontId="31" fillId="0" borderId="17" xfId="137" applyFont="1" applyBorder="1" applyAlignment="1">
      <alignment horizontal="center" vertical="center" wrapText="1"/>
    </xf>
    <xf numFmtId="0" fontId="31" fillId="0" borderId="19" xfId="137" applyFont="1" applyBorder="1" applyAlignment="1">
      <alignment horizontal="center" vertical="center" wrapText="1"/>
    </xf>
    <xf numFmtId="0" fontId="32" fillId="0" borderId="13" xfId="132" applyFont="1" applyBorder="1" applyAlignment="1">
      <alignment horizontal="center" vertical="center"/>
    </xf>
    <xf numFmtId="0" fontId="33" fillId="0" borderId="15" xfId="137" applyFont="1" applyBorder="1" applyAlignment="1">
      <alignment horizontal="left" vertical="center" wrapText="1"/>
    </xf>
    <xf numFmtId="0" fontId="36" fillId="0" borderId="14" xfId="132" applyFont="1" applyBorder="1" applyAlignment="1">
      <alignment horizontal="center" vertical="center" wrapText="1"/>
    </xf>
    <xf numFmtId="0" fontId="31" fillId="0" borderId="13" xfId="132" applyFont="1" applyFill="1" applyBorder="1" applyAlignment="1">
      <alignment horizontal="center" vertical="center" wrapText="1"/>
    </xf>
    <xf numFmtId="0" fontId="45" fillId="0" borderId="13" xfId="142" applyFont="1" applyBorder="1" applyAlignment="1">
      <alignment horizontal="center" vertical="center" wrapText="1"/>
    </xf>
    <xf numFmtId="0" fontId="46" fillId="0" borderId="13" xfId="142" applyFont="1" applyBorder="1" applyAlignment="1">
      <alignment horizontal="center" vertical="center" wrapText="1"/>
    </xf>
    <xf numFmtId="1" fontId="48" fillId="4" borderId="13" xfId="140" applyNumberFormat="1" applyFont="1" applyFill="1" applyBorder="1" applyAlignment="1" applyProtection="1">
      <alignment horizontal="center" vertical="center"/>
      <protection locked="0"/>
    </xf>
    <xf numFmtId="0" fontId="49" fillId="0" borderId="13" xfId="142" applyFont="1" applyBorder="1" applyAlignment="1">
      <alignment horizontal="center" vertical="center" wrapText="1"/>
    </xf>
    <xf numFmtId="0" fontId="39" fillId="0" borderId="0" xfId="142" applyFont="1" applyBorder="1" applyAlignment="1">
      <alignment horizontal="center" vertical="center" wrapText="1"/>
    </xf>
    <xf numFmtId="0" fontId="43" fillId="0" borderId="0" xfId="142" applyFont="1" applyBorder="1" applyAlignment="1">
      <alignment horizontal="center" vertical="top"/>
    </xf>
    <xf numFmtId="0" fontId="43" fillId="0" borderId="16" xfId="142" applyFont="1" applyBorder="1" applyAlignment="1">
      <alignment horizontal="right" vertical="top"/>
    </xf>
    <xf numFmtId="0" fontId="50" fillId="0" borderId="15" xfId="142" applyFont="1" applyBorder="1" applyAlignment="1">
      <alignment horizontal="left" vertical="center" wrapText="1"/>
    </xf>
    <xf numFmtId="0" fontId="39" fillId="0" borderId="0" xfId="142" applyFont="1" applyBorder="1" applyAlignment="1">
      <alignment horizontal="center" vertical="top" wrapText="1"/>
    </xf>
    <xf numFmtId="0" fontId="51" fillId="0" borderId="13" xfId="142" applyFont="1" applyBorder="1" applyAlignment="1">
      <alignment horizontal="center" vertical="center" wrapText="1"/>
    </xf>
    <xf numFmtId="0" fontId="60" fillId="0" borderId="15" xfId="132" applyFont="1" applyBorder="1" applyAlignment="1">
      <alignment horizontal="left" vertical="center" wrapText="1"/>
    </xf>
    <xf numFmtId="0" fontId="27" fillId="0" borderId="0" xfId="141" applyFont="1" applyBorder="1" applyAlignment="1">
      <alignment horizontal="center" vertical="top" wrapText="1"/>
    </xf>
    <xf numFmtId="0" fontId="61" fillId="0" borderId="13" xfId="132" applyFont="1" applyBorder="1" applyAlignment="1">
      <alignment horizontal="center" vertical="center"/>
    </xf>
    <xf numFmtId="1" fontId="60" fillId="0" borderId="15" xfId="129" applyNumberFormat="1" applyFont="1" applyBorder="1" applyAlignment="1" applyProtection="1">
      <alignment horizontal="left" vertical="center" wrapText="1"/>
      <protection locked="0"/>
    </xf>
    <xf numFmtId="1" fontId="31" fillId="0" borderId="0" xfId="129" applyNumberFormat="1" applyFont="1" applyBorder="1" applyAlignment="1" applyProtection="1">
      <alignment horizontal="center" vertical="center" wrapText="1"/>
      <protection locked="0"/>
    </xf>
    <xf numFmtId="1" fontId="65" fillId="0" borderId="13" xfId="129" applyNumberFormat="1" applyFont="1" applyBorder="1" applyAlignment="1" applyProtection="1">
      <alignment horizontal="center"/>
      <protection locked="0"/>
    </xf>
    <xf numFmtId="1" fontId="48" fillId="0" borderId="13" xfId="129" applyNumberFormat="1" applyFont="1" applyBorder="1" applyAlignment="1" applyProtection="1">
      <alignment horizontal="center" vertical="center" wrapText="1"/>
    </xf>
    <xf numFmtId="1" fontId="32" fillId="25" borderId="0" xfId="129" applyNumberFormat="1" applyFont="1" applyFill="1" applyBorder="1" applyAlignment="1" applyProtection="1">
      <alignment horizontal="left" vertical="center" wrapText="1" shrinkToFit="1"/>
      <protection locked="0"/>
    </xf>
    <xf numFmtId="1" fontId="32" fillId="0" borderId="0" xfId="129" applyNumberFormat="1" applyFont="1" applyBorder="1" applyAlignment="1" applyProtection="1">
      <alignment horizontal="left" vertical="center" wrapText="1" shrinkToFit="1"/>
      <protection locked="0"/>
    </xf>
    <xf numFmtId="1" fontId="48" fillId="0" borderId="14" xfId="129" applyNumberFormat="1" applyFont="1" applyBorder="1" applyAlignment="1" applyProtection="1">
      <alignment horizontal="center" vertical="center" wrapText="1"/>
    </xf>
    <xf numFmtId="1" fontId="48" fillId="0" borderId="13" xfId="129" applyNumberFormat="1" applyFont="1" applyBorder="1" applyAlignment="1" applyProtection="1">
      <alignment horizontal="center" vertical="center" wrapText="1"/>
      <protection locked="0"/>
    </xf>
    <xf numFmtId="0" fontId="72" fillId="0" borderId="16" xfId="141" applyFont="1" applyBorder="1" applyAlignment="1">
      <alignment horizontal="center" vertical="top" wrapText="1"/>
    </xf>
    <xf numFmtId="0" fontId="73" fillId="0" borderId="0" xfId="142" applyFont="1" applyBorder="1" applyAlignment="1">
      <alignment horizontal="center" vertical="top" wrapText="1"/>
    </xf>
    <xf numFmtId="1" fontId="60" fillId="0" borderId="15" xfId="129" applyNumberFormat="1" applyFont="1" applyBorder="1" applyAlignment="1" applyProtection="1">
      <alignment horizontal="center" vertical="center" wrapText="1"/>
      <protection locked="0"/>
    </xf>
    <xf numFmtId="0" fontId="80" fillId="0" borderId="14" xfId="133" applyFont="1" applyBorder="1" applyAlignment="1">
      <alignment horizontal="center" vertical="center" wrapText="1"/>
    </xf>
    <xf numFmtId="0" fontId="79" fillId="0" borderId="13" xfId="133" applyFont="1" applyBorder="1" applyAlignment="1">
      <alignment horizontal="center" vertical="center" wrapText="1"/>
    </xf>
    <xf numFmtId="49" fontId="79" fillId="0" borderId="13" xfId="137" applyNumberFormat="1" applyFont="1" applyBorder="1" applyAlignment="1">
      <alignment horizontal="center" vertical="center" wrapText="1"/>
    </xf>
    <xf numFmtId="0" fontId="77" fillId="0" borderId="0" xfId="141" applyFont="1" applyBorder="1" applyAlignment="1">
      <alignment horizontal="center" vertical="top" wrapText="1"/>
    </xf>
    <xf numFmtId="1" fontId="77" fillId="0" borderId="0" xfId="128" applyNumberFormat="1" applyFont="1" applyBorder="1" applyAlignment="1" applyProtection="1">
      <alignment horizontal="center" vertical="center" wrapText="1"/>
      <protection locked="0"/>
    </xf>
    <xf numFmtId="1" fontId="65" fillId="0" borderId="17" xfId="128" applyNumberFormat="1" applyFont="1" applyBorder="1" applyAlignment="1" applyProtection="1">
      <alignment horizontal="center"/>
      <protection locked="0"/>
    </xf>
    <xf numFmtId="1" fontId="22" fillId="0" borderId="13" xfId="128" applyNumberFormat="1" applyFont="1" applyBorder="1" applyAlignment="1" applyProtection="1">
      <alignment horizontal="center" vertical="center" wrapText="1"/>
    </xf>
    <xf numFmtId="1" fontId="22" fillId="0" borderId="13" xfId="128" applyNumberFormat="1" applyFont="1" applyBorder="1" applyAlignment="1" applyProtection="1">
      <alignment horizontal="center" vertical="center" wrapText="1"/>
      <protection locked="0"/>
    </xf>
    <xf numFmtId="1" fontId="77" fillId="0" borderId="0" xfId="128" applyNumberFormat="1" applyFont="1" applyBorder="1" applyAlignment="1" applyProtection="1">
      <alignment horizontal="center" wrapText="1"/>
      <protection locked="0"/>
    </xf>
    <xf numFmtId="0" fontId="82" fillId="0" borderId="0" xfId="137" applyFont="1" applyBorder="1" applyAlignment="1">
      <alignment horizontal="center" vertical="top" wrapText="1"/>
    </xf>
    <xf numFmtId="0" fontId="31" fillId="0" borderId="13" xfId="133" applyFont="1" applyBorder="1" applyAlignment="1">
      <alignment horizontal="center" vertical="center" wrapText="1"/>
    </xf>
    <xf numFmtId="0" fontId="79" fillId="0" borderId="13" xfId="141" applyFont="1" applyBorder="1" applyAlignment="1">
      <alignment horizontal="center" vertical="center" wrapText="1"/>
    </xf>
    <xf numFmtId="0" fontId="32" fillId="0" borderId="13" xfId="133" applyFont="1" applyBorder="1" applyAlignment="1">
      <alignment horizontal="center" vertical="center"/>
    </xf>
    <xf numFmtId="0" fontId="33" fillId="0" borderId="0" xfId="133" applyFont="1" applyBorder="1" applyAlignment="1">
      <alignment horizontal="left" vertical="center" wrapText="1"/>
    </xf>
    <xf numFmtId="0" fontId="36" fillId="0" borderId="21" xfId="133" applyFont="1" applyBorder="1" applyAlignment="1">
      <alignment horizontal="center" vertical="center" wrapText="1"/>
    </xf>
    <xf numFmtId="0" fontId="31" fillId="0" borderId="17" xfId="133" applyFont="1" applyBorder="1" applyAlignment="1">
      <alignment horizontal="center" vertical="center" wrapText="1"/>
    </xf>
    <xf numFmtId="0" fontId="31" fillId="0" borderId="19" xfId="133" applyFont="1" applyBorder="1" applyAlignment="1">
      <alignment horizontal="center" vertical="center" wrapText="1"/>
    </xf>
    <xf numFmtId="1" fontId="79" fillId="0" borderId="0" xfId="140" applyNumberFormat="1" applyFont="1" applyBorder="1" applyAlignment="1" applyProtection="1">
      <alignment horizontal="center" vertical="center" wrapText="1"/>
      <protection locked="0"/>
    </xf>
    <xf numFmtId="1" fontId="65" fillId="0" borderId="13" xfId="140" applyNumberFormat="1" applyFont="1" applyBorder="1" applyAlignment="1" applyProtection="1">
      <alignment horizontal="center"/>
      <protection locked="0"/>
    </xf>
    <xf numFmtId="1" fontId="48" fillId="4" borderId="13" xfId="140" applyNumberFormat="1" applyFont="1" applyFill="1" applyBorder="1" applyAlignment="1" applyProtection="1">
      <alignment horizontal="center" vertical="center" wrapText="1"/>
    </xf>
    <xf numFmtId="1" fontId="48" fillId="4" borderId="14" xfId="140" applyNumberFormat="1" applyFont="1" applyFill="1" applyBorder="1" applyAlignment="1" applyProtection="1">
      <alignment horizontal="center" vertical="center" wrapText="1"/>
    </xf>
    <xf numFmtId="1" fontId="34" fillId="0" borderId="15" xfId="140" applyNumberFormat="1" applyFont="1" applyBorder="1" applyAlignment="1" applyProtection="1">
      <alignment horizontal="left"/>
      <protection locked="0"/>
    </xf>
    <xf numFmtId="0" fontId="33" fillId="0" borderId="13" xfId="138" applyFont="1" applyFill="1" applyBorder="1" applyAlignment="1">
      <alignment horizontal="center" vertical="center"/>
    </xf>
    <xf numFmtId="3" fontId="33" fillId="0" borderId="13" xfId="129" applyNumberFormat="1" applyFont="1" applyFill="1" applyBorder="1" applyAlignment="1">
      <alignment horizontal="center" vertical="center"/>
    </xf>
    <xf numFmtId="1" fontId="32" fillId="0" borderId="0" xfId="140" applyNumberFormat="1" applyFont="1" applyFill="1" applyBorder="1" applyAlignment="1" applyProtection="1">
      <alignment horizontal="right"/>
      <protection locked="0"/>
    </xf>
  </cellXfs>
  <cellStyles count="156">
    <cellStyle name=" 1" xfId="1"/>
    <cellStyle name="20% - Accent1" xfId="2"/>
    <cellStyle name="20% - Accent1 2" xfId="3"/>
    <cellStyle name="20% - Accent1_okremi_kategoriyi_01_2022_" xfId="4"/>
    <cellStyle name="20% - Accent2" xfId="5"/>
    <cellStyle name="20% - Accent2 2" xfId="6"/>
    <cellStyle name="20% - Accent2_okremi_kategoriyi_01_2022_" xfId="7"/>
    <cellStyle name="20% - Accent3" xfId="8"/>
    <cellStyle name="20% - Accent3 2" xfId="9"/>
    <cellStyle name="20% - Accent3_okremi_kategoriyi_01_2022_" xfId="10"/>
    <cellStyle name="20% - Accent4" xfId="11"/>
    <cellStyle name="20% - Accent4 2" xfId="12"/>
    <cellStyle name="20% - Accent4_okremi_kategoriyi_01_2022_" xfId="13"/>
    <cellStyle name="20% - Accent5" xfId="14"/>
    <cellStyle name="20% - Accent5 2" xfId="15"/>
    <cellStyle name="20% - Accent5_okremi_kategoriyi_01_2022_" xfId="16"/>
    <cellStyle name="20% - Accent6" xfId="17"/>
    <cellStyle name="20% - Accent6 2" xfId="18"/>
    <cellStyle name="20% - Accent6_okremi_kategoriyi_01_2022_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Accent1" xfId="32"/>
    <cellStyle name="40% - Accent1 2" xfId="33"/>
    <cellStyle name="40% - Accent1_okremi_kategoriyi_01_2022_" xfId="34"/>
    <cellStyle name="40% - Accent2" xfId="35"/>
    <cellStyle name="40% - Accent2 2" xfId="36"/>
    <cellStyle name="40% - Accent2_okremi_kategoriyi_01_2022_" xfId="37"/>
    <cellStyle name="40% - Accent3" xfId="38"/>
    <cellStyle name="40% - Accent3 2" xfId="39"/>
    <cellStyle name="40% - Accent3_okremi_kategoriyi_01_2022_" xfId="40"/>
    <cellStyle name="40% - Accent4" xfId="41"/>
    <cellStyle name="40% - Accent4 2" xfId="42"/>
    <cellStyle name="40% - Accent4_okremi_kategoriyi_01_2022_" xfId="43"/>
    <cellStyle name="40% - Accent5" xfId="44"/>
    <cellStyle name="40% - Accent5 2" xfId="45"/>
    <cellStyle name="40% - Accent5_okremi_kategoriyi_01_2022_" xfId="46"/>
    <cellStyle name="40% - Accent6" xfId="47"/>
    <cellStyle name="40% - Accent6 2" xfId="48"/>
    <cellStyle name="40% - Accent6_okremi_kategoriyi_01_2022_" xfId="49"/>
    <cellStyle name="40% - Акцент1" xfId="50"/>
    <cellStyle name="40% - Акцент2" xfId="51"/>
    <cellStyle name="40% - Акцент3" xfId="52"/>
    <cellStyle name="40% - Акцент4" xfId="53"/>
    <cellStyle name="40% - Акцент5" xfId="54"/>
    <cellStyle name="40% - Акцент6" xfId="55"/>
    <cellStyle name="40% – Акцентування1" xfId="56"/>
    <cellStyle name="40% – Акцентування2" xfId="57"/>
    <cellStyle name="40% – Акцентування3" xfId="58"/>
    <cellStyle name="40% – Акцентування4" xfId="59"/>
    <cellStyle name="40% – Акцентування5" xfId="60"/>
    <cellStyle name="40% – Акцентування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Акцент1" xfId="68"/>
    <cellStyle name="60% - Акцент2" xfId="69"/>
    <cellStyle name="60% - Акцент3" xfId="70"/>
    <cellStyle name="60% - Акцент4" xfId="71"/>
    <cellStyle name="60% - Акцент5" xfId="72"/>
    <cellStyle name="60% - Акцент6" xfId="73"/>
    <cellStyle name="60% – Акцентування1" xfId="74"/>
    <cellStyle name="60% – Акцентування2" xfId="75"/>
    <cellStyle name="60% – Акцентування3" xfId="76"/>
    <cellStyle name="60% – Акцентування4" xfId="77"/>
    <cellStyle name="60% – Акцентування5" xfId="78"/>
    <cellStyle name="60% – Акцентування6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 1" xfId="86"/>
    <cellStyle name="Calculation" xfId="87"/>
    <cellStyle name="Check Cell" xfId="88"/>
    <cellStyle name="Explanatory Text" xfId="89"/>
    <cellStyle name="Good 2" xfId="90"/>
    <cellStyle name="Heading 1 3" xfId="91"/>
    <cellStyle name="Heading 2 4" xfId="92"/>
    <cellStyle name="Heading 3" xfId="93"/>
    <cellStyle name="Heading 4" xfId="94"/>
    <cellStyle name="Input" xfId="95"/>
    <cellStyle name="Linked Cell" xfId="96"/>
    <cellStyle name="Neutral 5" xfId="97"/>
    <cellStyle name="Note 2" xfId="98"/>
    <cellStyle name="Note 6" xfId="99"/>
    <cellStyle name="Output" xfId="100"/>
    <cellStyle name="Title" xfId="101"/>
    <cellStyle name="Total" xfId="102"/>
    <cellStyle name="Warning Text" xfId="10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Акцентування1" xfId="110"/>
    <cellStyle name="Акцентування2" xfId="111"/>
    <cellStyle name="Акцентування3" xfId="112"/>
    <cellStyle name="Акцентування4" xfId="113"/>
    <cellStyle name="Акцентування5" xfId="114"/>
    <cellStyle name="Акцентування6" xfId="115"/>
    <cellStyle name="Вывод 2" xfId="116"/>
    <cellStyle name="Вычисление 2" xfId="117"/>
    <cellStyle name="Заголовок 1 2" xfId="118"/>
    <cellStyle name="Заголовок 2 2" xfId="119"/>
    <cellStyle name="Заголовок 3 2" xfId="120"/>
    <cellStyle name="Заголовок 4 2" xfId="121"/>
    <cellStyle name="Звичайний" xfId="0" builtinId="0"/>
    <cellStyle name="Звичайний 2 3" xfId="122"/>
    <cellStyle name="Звичайний 3 2" xfId="123"/>
    <cellStyle name="Итог 2" xfId="124"/>
    <cellStyle name="Нейтральный 2" xfId="125"/>
    <cellStyle name="Обчислення" xfId="126"/>
    <cellStyle name="Обычный 2" xfId="127"/>
    <cellStyle name="Обычный 2 2" xfId="128"/>
    <cellStyle name="Обычный 2 2_okremi_kategoriyi_01_2022_" xfId="129"/>
    <cellStyle name="Обычный 4" xfId="130"/>
    <cellStyle name="Обычный 5" xfId="131"/>
    <cellStyle name="Обычный 6" xfId="132"/>
    <cellStyle name="Обычный 6 2" xfId="133"/>
    <cellStyle name="Обычный 6 3" xfId="134"/>
    <cellStyle name="Обычный_06" xfId="135"/>
    <cellStyle name="Обычный_12 Зинкевич" xfId="136"/>
    <cellStyle name="Обычный_4 категории вмесмте СОЦ_УРАЗЛИВІ__ТАБО_4 категорії Квота!!!_2014 рік" xfId="137"/>
    <cellStyle name="Обычный_АктЗах_5%квот Оксана" xfId="139"/>
    <cellStyle name="Обычный_Інваліди_Лайт1111" xfId="138"/>
    <cellStyle name="Обычный_Молодь_сравн_04_14_okremi_kategoriyi_01_2022_" xfId="140"/>
    <cellStyle name="Обычный_Перевірка_Молодь_до 18 років" xfId="141"/>
    <cellStyle name="Обычный_Табл. 3.15" xfId="142"/>
    <cellStyle name="Обычный_Укомплектування_11_2013" xfId="143"/>
    <cellStyle name="Підсумок" xfId="149"/>
    <cellStyle name="Плохой 2" xfId="144"/>
    <cellStyle name="Поганий" xfId="145"/>
    <cellStyle name="Пояснение 2" xfId="146"/>
    <cellStyle name="Примечание 2" xfId="147"/>
    <cellStyle name="Примітка" xfId="148"/>
    <cellStyle name="Середній" xfId="150"/>
    <cellStyle name="Стиль 1" xfId="151"/>
    <cellStyle name="Текст пояснення" xfId="152"/>
    <cellStyle name="Тысячи [0]_Анализ" xfId="153"/>
    <cellStyle name="Тысячи_Анализ" xfId="154"/>
    <cellStyle name="ФинᎰнсовый_Лист1 (3)_1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600120</xdr:colOff>
      <xdr:row>16</xdr:row>
      <xdr:rowOff>85680</xdr:rowOff>
    </xdr:from>
    <xdr:to>
      <xdr:col>3</xdr:col>
      <xdr:colOff>600480</xdr:colOff>
      <xdr:row>16</xdr:row>
      <xdr:rowOff>86040</xdr:rowOff>
    </xdr:to>
    <xdr:sp macro="" textlink="">
      <xdr:nvSpPr>
        <xdr:cNvPr id="2" name="Text Box 1" hidden="1"/>
        <xdr:cNvSpPr/>
      </xdr:nvSpPr>
      <xdr:spPr>
        <a:xfrm>
          <a:off x="3533760" y="4010040"/>
          <a:ext cx="360" cy="360"/>
        </a:xfrm>
        <a:prstGeom prst="rect">
          <a:avLst/>
        </a:prstGeom>
        <a:noFill/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5;&#1072;&#1094;&#1072;&#1082;&#1072;&#1085;&#1103;&#1085;/Users/MAKARE~1.ES/AppData/Local/Temp/Rar$DI00.418/&#1060;&#1080;&#1083;&#1100;&#1090;&#1088;_1908&#1086;&#1073;&#1083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5;&#1072;&#1094;&#1072;&#1082;&#1072;&#1085;&#1103;&#1085;/Users/MAKARE~1.ES/AppData/Local/Temp/Rar$DI00.418/2306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view="pageBreakPreview" zoomScale="90" zoomScaleNormal="70" zoomScalePageLayoutView="90" workbookViewId="0">
      <selection activeCell="K6" sqref="K6"/>
    </sheetView>
  </sheetViews>
  <sheetFormatPr defaultColWidth="8" defaultRowHeight="15"/>
  <cols>
    <col min="1" max="1" width="61.7109375" style="1" customWidth="1"/>
    <col min="2" max="3" width="23.85546875" style="2" customWidth="1"/>
    <col min="4" max="5" width="11.5703125" style="1" customWidth="1"/>
    <col min="6" max="1024" width="8" style="1"/>
  </cols>
  <sheetData>
    <row r="1" spans="1:11" ht="78" customHeight="1">
      <c r="A1" s="236" t="s">
        <v>0</v>
      </c>
      <c r="B1" s="236"/>
      <c r="C1" s="236"/>
      <c r="D1" s="236"/>
      <c r="E1" s="236"/>
    </row>
    <row r="2" spans="1:11" ht="3" customHeight="1">
      <c r="A2" s="236"/>
      <c r="B2" s="236"/>
      <c r="C2" s="236"/>
      <c r="D2" s="236"/>
      <c r="E2" s="236"/>
    </row>
    <row r="3" spans="1:11" s="3" customFormat="1" ht="23.25" customHeight="1">
      <c r="A3" s="237" t="s">
        <v>1</v>
      </c>
      <c r="B3" s="238" t="s">
        <v>105</v>
      </c>
      <c r="C3" s="238" t="s">
        <v>106</v>
      </c>
      <c r="D3" s="240" t="s">
        <v>2</v>
      </c>
      <c r="E3" s="240"/>
    </row>
    <row r="4" spans="1:11" s="3" customFormat="1" ht="33.75" customHeight="1">
      <c r="A4" s="237"/>
      <c r="B4" s="239"/>
      <c r="C4" s="239"/>
      <c r="D4" s="4" t="s">
        <v>3</v>
      </c>
      <c r="E4" s="5" t="s">
        <v>4</v>
      </c>
    </row>
    <row r="5" spans="1:11" s="8" customFormat="1" ht="15.75" customHeight="1">
      <c r="A5" s="6" t="s">
        <v>5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>
      <c r="A6" s="9" t="s">
        <v>6</v>
      </c>
      <c r="B6" s="210" t="s">
        <v>7</v>
      </c>
      <c r="C6" s="208">
        <f>'2'!B7</f>
        <v>3537</v>
      </c>
      <c r="D6" s="12" t="s">
        <v>7</v>
      </c>
      <c r="E6" s="13" t="s">
        <v>7</v>
      </c>
      <c r="K6" s="14"/>
    </row>
    <row r="7" spans="1:11" s="3" customFormat="1" ht="30.75" customHeight="1">
      <c r="A7" s="9" t="s">
        <v>8</v>
      </c>
      <c r="B7" s="208">
        <f>'2'!C7</f>
        <v>7800</v>
      </c>
      <c r="C7" s="208">
        <f>'2'!D7</f>
        <v>3473</v>
      </c>
      <c r="D7" s="13">
        <f>ROUND(C7/B7*100,1)</f>
        <v>44.5</v>
      </c>
      <c r="E7" s="15">
        <f>C7-B7</f>
        <v>-4327</v>
      </c>
      <c r="K7" s="14"/>
    </row>
    <row r="8" spans="1:11" s="3" customFormat="1" ht="38.25" customHeight="1">
      <c r="A8" s="16" t="s">
        <v>9</v>
      </c>
      <c r="B8" s="208">
        <f>'2'!F7</f>
        <v>1919</v>
      </c>
      <c r="C8" s="208">
        <f>'2'!G7</f>
        <v>123</v>
      </c>
      <c r="D8" s="13">
        <f>ROUND(C8/B8*100,1)</f>
        <v>6.4</v>
      </c>
      <c r="E8" s="15">
        <f>C8-B8</f>
        <v>-1796</v>
      </c>
      <c r="K8" s="14"/>
    </row>
    <row r="9" spans="1:11" s="3" customFormat="1" ht="35.25" customHeight="1">
      <c r="A9" s="17" t="s">
        <v>10</v>
      </c>
      <c r="B9" s="208">
        <f>'2'!I7</f>
        <v>459</v>
      </c>
      <c r="C9" s="208">
        <f>'2'!J7</f>
        <v>147</v>
      </c>
      <c r="D9" s="13">
        <f>ROUND(C9/B9*100,1)</f>
        <v>32</v>
      </c>
      <c r="E9" s="15">
        <f>C9-B9</f>
        <v>-312</v>
      </c>
      <c r="K9" s="14"/>
    </row>
    <row r="10" spans="1:11" s="3" customFormat="1" ht="45.75" customHeight="1">
      <c r="A10" s="17" t="s">
        <v>11</v>
      </c>
      <c r="B10" s="208">
        <f>'2'!L7</f>
        <v>223</v>
      </c>
      <c r="C10" s="208">
        <f>'2'!M7</f>
        <v>25</v>
      </c>
      <c r="D10" s="13">
        <f>ROUND(C10/B10*100,1)</f>
        <v>11.2</v>
      </c>
      <c r="E10" s="15">
        <f>C10-B10</f>
        <v>-198</v>
      </c>
      <c r="K10" s="14"/>
    </row>
    <row r="11" spans="1:11" s="3" customFormat="1" ht="55.5" customHeight="1">
      <c r="A11" s="17" t="s">
        <v>12</v>
      </c>
      <c r="B11" s="208">
        <f>'2'!O7</f>
        <v>6543</v>
      </c>
      <c r="C11" s="208">
        <f>'2'!P7</f>
        <v>2092</v>
      </c>
      <c r="D11" s="13">
        <f>ROUND(C11/B11*100,1)</f>
        <v>32</v>
      </c>
      <c r="E11" s="15">
        <f>C11-B11</f>
        <v>-4451</v>
      </c>
      <c r="K11" s="14"/>
    </row>
    <row r="12" spans="1:11" s="3" customFormat="1" ht="12.75" customHeight="1">
      <c r="A12" s="242" t="s">
        <v>13</v>
      </c>
      <c r="B12" s="242"/>
      <c r="C12" s="242"/>
      <c r="D12" s="242"/>
      <c r="E12" s="242"/>
      <c r="K12" s="14"/>
    </row>
    <row r="13" spans="1:11" s="3" customFormat="1" ht="15" customHeight="1">
      <c r="A13" s="242"/>
      <c r="B13" s="242"/>
      <c r="C13" s="242"/>
      <c r="D13" s="242"/>
      <c r="E13" s="242"/>
      <c r="K13" s="14"/>
    </row>
    <row r="14" spans="1:11" s="3" customFormat="1" ht="24" customHeight="1">
      <c r="A14" s="237" t="s">
        <v>1</v>
      </c>
      <c r="B14" s="243" t="s">
        <v>107</v>
      </c>
      <c r="C14" s="243" t="s">
        <v>108</v>
      </c>
      <c r="D14" s="240" t="s">
        <v>2</v>
      </c>
      <c r="E14" s="240"/>
      <c r="K14" s="14"/>
    </row>
    <row r="15" spans="1:11" ht="35.25" customHeight="1">
      <c r="A15" s="237"/>
      <c r="B15" s="243"/>
      <c r="C15" s="243"/>
      <c r="D15" s="4" t="s">
        <v>3</v>
      </c>
      <c r="E15" s="5" t="s">
        <v>14</v>
      </c>
      <c r="K15" s="14"/>
    </row>
    <row r="16" spans="1:11" ht="27.75" customHeight="1">
      <c r="A16" s="9" t="s">
        <v>15</v>
      </c>
      <c r="B16" s="214" t="s">
        <v>7</v>
      </c>
      <c r="C16" s="215">
        <f>'2'!R7</f>
        <v>1430</v>
      </c>
      <c r="D16" s="20" t="s">
        <v>7</v>
      </c>
      <c r="E16" s="21" t="s">
        <v>7</v>
      </c>
      <c r="K16" s="14"/>
    </row>
    <row r="17" spans="1:11" ht="27.75" customHeight="1">
      <c r="A17" s="22" t="s">
        <v>16</v>
      </c>
      <c r="B17" s="209">
        <f>'2'!S7</f>
        <v>2102</v>
      </c>
      <c r="C17" s="209">
        <f>'2'!T7</f>
        <v>1420</v>
      </c>
      <c r="D17" s="20">
        <f>ROUND(C17/B17*100,1)</f>
        <v>67.599999999999994</v>
      </c>
      <c r="E17" s="24">
        <f>C17-B17</f>
        <v>-682</v>
      </c>
      <c r="K17" s="14"/>
    </row>
    <row r="18" spans="1:11" ht="49.5" customHeight="1">
      <c r="A18" s="241" t="s">
        <v>17</v>
      </c>
      <c r="B18" s="241"/>
      <c r="C18" s="241"/>
      <c r="D18" s="241"/>
      <c r="E18" s="241"/>
    </row>
  </sheetData>
  <mergeCells count="12">
    <mergeCell ref="A18:E18"/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.31527777777777799" right="0.31527777777777799" top="0.55138888888888904" bottom="0.55138888888888904" header="0.511811023622047" footer="0.511811023622047"/>
  <pageSetup paperSize="9" scale="84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29"/>
  <sheetViews>
    <sheetView view="pageBreakPreview" zoomScale="90" zoomScaleNormal="85" zoomScalePageLayoutView="90" workbookViewId="0">
      <selection activeCell="B8" sqref="B8:B28"/>
    </sheetView>
  </sheetViews>
  <sheetFormatPr defaultColWidth="7.140625" defaultRowHeight="15.75"/>
  <cols>
    <col min="1" max="1" width="18.7109375" style="64" customWidth="1"/>
    <col min="2" max="2" width="14" style="64" customWidth="1"/>
    <col min="3" max="4" width="10.42578125" style="65" customWidth="1"/>
    <col min="5" max="5" width="8.5703125" style="66" customWidth="1"/>
    <col min="6" max="7" width="9.42578125" style="65" customWidth="1"/>
    <col min="8" max="8" width="8.28515625" style="66" customWidth="1"/>
    <col min="9" max="10" width="9.7109375" style="65" customWidth="1"/>
    <col min="11" max="11" width="9.7109375" style="66" customWidth="1"/>
    <col min="12" max="13" width="10" style="66" customWidth="1"/>
    <col min="14" max="14" width="8.140625" style="66" customWidth="1"/>
    <col min="15" max="16" width="14" style="65" customWidth="1"/>
    <col min="17" max="17" width="7.85546875" style="66" customWidth="1"/>
    <col min="18" max="18" width="18.5703125" style="65" customWidth="1"/>
    <col min="19" max="20" width="12.7109375" style="65" customWidth="1"/>
    <col min="21" max="21" width="12.7109375" style="66" customWidth="1"/>
    <col min="22" max="23" width="9.140625" style="65" customWidth="1"/>
    <col min="24" max="24" width="10.85546875" style="65" customWidth="1"/>
    <col min="25" max="246" width="9.140625" style="65" customWidth="1"/>
    <col min="247" max="247" width="18.7109375" style="65" customWidth="1"/>
    <col min="248" max="249" width="9.42578125" style="65" customWidth="1"/>
    <col min="250" max="250" width="7.7109375" style="65" customWidth="1"/>
    <col min="251" max="251" width="9.28515625" style="65" customWidth="1"/>
    <col min="252" max="252" width="9.85546875" style="65" customWidth="1"/>
    <col min="253" max="1021" width="7.140625" style="65"/>
  </cols>
  <sheetData>
    <row r="1" spans="1:21" s="72" customFormat="1" ht="63.75" customHeight="1">
      <c r="A1" s="68"/>
      <c r="B1" s="258" t="s">
        <v>135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95"/>
      <c r="P1" s="95"/>
      <c r="Q1" s="96"/>
      <c r="R1" s="95"/>
      <c r="S1" s="95"/>
      <c r="T1" s="95"/>
      <c r="U1" s="28" t="s">
        <v>18</v>
      </c>
    </row>
    <row r="2" spans="1:21" s="72" customFormat="1" ht="12" customHeight="1">
      <c r="A2" s="68"/>
      <c r="B2" s="69"/>
      <c r="C2" s="69"/>
      <c r="D2" s="69"/>
      <c r="E2" s="69"/>
      <c r="F2" s="74"/>
      <c r="G2" s="74"/>
      <c r="H2" s="74"/>
      <c r="I2" s="69"/>
      <c r="J2" s="69"/>
      <c r="K2" s="69"/>
      <c r="L2" s="69"/>
      <c r="M2" s="69"/>
      <c r="N2" s="97" t="s">
        <v>19</v>
      </c>
      <c r="O2" s="70"/>
      <c r="P2" s="70"/>
      <c r="Q2" s="71"/>
      <c r="R2" s="70"/>
      <c r="S2" s="70"/>
      <c r="T2" s="70"/>
      <c r="U2" s="98" t="s">
        <v>19</v>
      </c>
    </row>
    <row r="3" spans="1:21" s="72" customFormat="1" ht="27.75" customHeight="1">
      <c r="A3" s="259"/>
      <c r="B3" s="260" t="s">
        <v>20</v>
      </c>
      <c r="C3" s="260" t="s">
        <v>76</v>
      </c>
      <c r="D3" s="260"/>
      <c r="E3" s="260"/>
      <c r="F3" s="260" t="s">
        <v>60</v>
      </c>
      <c r="G3" s="260"/>
      <c r="H3" s="260"/>
      <c r="I3" s="260" t="s">
        <v>67</v>
      </c>
      <c r="J3" s="260"/>
      <c r="K3" s="260"/>
      <c r="L3" s="260" t="s">
        <v>68</v>
      </c>
      <c r="M3" s="260"/>
      <c r="N3" s="260"/>
      <c r="O3" s="263" t="s">
        <v>25</v>
      </c>
      <c r="P3" s="263"/>
      <c r="Q3" s="263"/>
      <c r="R3" s="260" t="s">
        <v>77</v>
      </c>
      <c r="S3" s="264" t="s">
        <v>70</v>
      </c>
      <c r="T3" s="264"/>
      <c r="U3" s="264"/>
    </row>
    <row r="4" spans="1:21" s="76" customFormat="1" ht="14.25" customHeight="1">
      <c r="A4" s="259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3"/>
      <c r="P4" s="263"/>
      <c r="Q4" s="263"/>
      <c r="R4" s="260"/>
      <c r="S4" s="264"/>
      <c r="T4" s="264"/>
      <c r="U4" s="264"/>
    </row>
    <row r="5" spans="1:21" s="76" customFormat="1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3"/>
      <c r="P5" s="263"/>
      <c r="Q5" s="263"/>
      <c r="R5" s="260"/>
      <c r="S5" s="264"/>
      <c r="T5" s="264"/>
      <c r="U5" s="264"/>
    </row>
    <row r="6" spans="1:21" s="76" customFormat="1" ht="29.25" customHeight="1">
      <c r="A6" s="259"/>
      <c r="B6" s="99" t="s">
        <v>28</v>
      </c>
      <c r="C6" s="99" t="s">
        <v>29</v>
      </c>
      <c r="D6" s="99" t="s">
        <v>28</v>
      </c>
      <c r="E6" s="100" t="s">
        <v>3</v>
      </c>
      <c r="F6" s="99" t="s">
        <v>29</v>
      </c>
      <c r="G6" s="99" t="s">
        <v>28</v>
      </c>
      <c r="H6" s="100" t="s">
        <v>3</v>
      </c>
      <c r="I6" s="99" t="s">
        <v>29</v>
      </c>
      <c r="J6" s="99" t="s">
        <v>28</v>
      </c>
      <c r="K6" s="100" t="s">
        <v>3</v>
      </c>
      <c r="L6" s="99" t="s">
        <v>29</v>
      </c>
      <c r="M6" s="99" t="s">
        <v>28</v>
      </c>
      <c r="N6" s="100" t="s">
        <v>3</v>
      </c>
      <c r="O6" s="99" t="s">
        <v>29</v>
      </c>
      <c r="P6" s="99" t="s">
        <v>28</v>
      </c>
      <c r="Q6" s="100" t="s">
        <v>3</v>
      </c>
      <c r="R6" s="99" t="s">
        <v>28</v>
      </c>
      <c r="S6" s="99" t="s">
        <v>29</v>
      </c>
      <c r="T6" s="99" t="s">
        <v>28</v>
      </c>
      <c r="U6" s="100" t="s">
        <v>3</v>
      </c>
    </row>
    <row r="7" spans="1:21" s="102" customFormat="1" ht="11.25" customHeight="1">
      <c r="A7" s="101" t="s">
        <v>5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  <c r="S7" s="101">
        <v>18</v>
      </c>
      <c r="T7" s="101">
        <v>19</v>
      </c>
      <c r="U7" s="101">
        <v>20</v>
      </c>
    </row>
    <row r="8" spans="1:21" s="82" customFormat="1" ht="18.75" customHeight="1">
      <c r="A8" s="81" t="s">
        <v>30</v>
      </c>
      <c r="B8" s="218">
        <f>SUM(B9:B28)</f>
        <v>4231</v>
      </c>
      <c r="C8" s="218">
        <f>SUM(C9:C28)</f>
        <v>9355</v>
      </c>
      <c r="D8" s="218">
        <f>SUM(D9:D28)</f>
        <v>4002</v>
      </c>
      <c r="E8" s="219">
        <f t="shared" ref="E8:E28" si="0">IF(C8=0,"",ROUND(D8/C8*100,1))</f>
        <v>42.8</v>
      </c>
      <c r="F8" s="225">
        <f>SUM(F9:F28)</f>
        <v>2597</v>
      </c>
      <c r="G8" s="225">
        <f>SUM(G9:G28)</f>
        <v>199</v>
      </c>
      <c r="H8" s="219">
        <f t="shared" ref="H8:H28" si="1">IF(F8=0,"",ROUND(G8/F8*100,1))</f>
        <v>7.7</v>
      </c>
      <c r="I8" s="225">
        <f>SUM(I9:I28)</f>
        <v>680</v>
      </c>
      <c r="J8" s="225">
        <f>SUM(J9:J28)</f>
        <v>250</v>
      </c>
      <c r="K8" s="219">
        <f t="shared" ref="K8:K28" si="2">IF(I8=0,"",ROUND(J8/I8*100,1))</f>
        <v>36.799999999999997</v>
      </c>
      <c r="L8" s="225">
        <f>SUM(L9:L28)</f>
        <v>244</v>
      </c>
      <c r="M8" s="225">
        <f>SUM(M9:M28)</f>
        <v>47</v>
      </c>
      <c r="N8" s="219">
        <f t="shared" ref="N8:N28" si="3">IF(L8=0,"",ROUND(M8/L8*100,1))</f>
        <v>19.3</v>
      </c>
      <c r="O8" s="225">
        <f>SUM(O9:O28)</f>
        <v>7521</v>
      </c>
      <c r="P8" s="225">
        <f>SUM(P9:P28)</f>
        <v>2176</v>
      </c>
      <c r="Q8" s="219">
        <f t="shared" ref="Q8:Q28" si="4">IF(O8=0,"",ROUND(P8/O8*100,1))</f>
        <v>28.9</v>
      </c>
      <c r="R8" s="225">
        <f>SUM(R9:R28)</f>
        <v>1522</v>
      </c>
      <c r="S8" s="225">
        <f>SUM(S9:S28)</f>
        <v>1939</v>
      </c>
      <c r="T8" s="225">
        <f>SUM(T9:T28)</f>
        <v>1505</v>
      </c>
      <c r="U8" s="219">
        <f t="shared" ref="U8:U28" si="5">IF(S8=0,"",ROUND(T8/S8*100,1))</f>
        <v>77.599999999999994</v>
      </c>
    </row>
    <row r="9" spans="1:21" ht="16.5" customHeight="1">
      <c r="A9" s="83" t="s">
        <v>31</v>
      </c>
      <c r="B9" s="224">
        <v>136</v>
      </c>
      <c r="C9" s="223">
        <v>307</v>
      </c>
      <c r="D9" s="220">
        <v>134</v>
      </c>
      <c r="E9" s="221">
        <f t="shared" si="0"/>
        <v>43.6</v>
      </c>
      <c r="F9" s="222">
        <v>59</v>
      </c>
      <c r="G9" s="222">
        <v>0</v>
      </c>
      <c r="H9" s="221">
        <f t="shared" si="1"/>
        <v>0</v>
      </c>
      <c r="I9" s="220">
        <v>29</v>
      </c>
      <c r="J9" s="220">
        <v>6</v>
      </c>
      <c r="K9" s="221">
        <f t="shared" si="2"/>
        <v>20.7</v>
      </c>
      <c r="L9" s="222">
        <v>6</v>
      </c>
      <c r="M9" s="222">
        <v>0</v>
      </c>
      <c r="N9" s="226">
        <f t="shared" si="3"/>
        <v>0</v>
      </c>
      <c r="O9" s="222">
        <v>291</v>
      </c>
      <c r="P9" s="222">
        <v>60</v>
      </c>
      <c r="Q9" s="221">
        <f t="shared" si="4"/>
        <v>20.6</v>
      </c>
      <c r="R9" s="222">
        <v>50</v>
      </c>
      <c r="S9" s="220">
        <v>53</v>
      </c>
      <c r="T9" s="291">
        <v>50</v>
      </c>
      <c r="U9" s="221">
        <f t="shared" si="5"/>
        <v>94.3</v>
      </c>
    </row>
    <row r="10" spans="1:21" ht="16.5" customHeight="1">
      <c r="A10" s="83" t="s">
        <v>32</v>
      </c>
      <c r="B10" s="224">
        <v>155</v>
      </c>
      <c r="C10" s="223">
        <v>377</v>
      </c>
      <c r="D10" s="220">
        <v>147</v>
      </c>
      <c r="E10" s="221">
        <f t="shared" si="0"/>
        <v>39</v>
      </c>
      <c r="F10" s="222">
        <v>128</v>
      </c>
      <c r="G10" s="222">
        <v>21</v>
      </c>
      <c r="H10" s="221">
        <f t="shared" si="1"/>
        <v>16.399999999999999</v>
      </c>
      <c r="I10" s="220">
        <v>58</v>
      </c>
      <c r="J10" s="220">
        <v>30</v>
      </c>
      <c r="K10" s="221">
        <f t="shared" si="2"/>
        <v>51.7</v>
      </c>
      <c r="L10" s="222">
        <v>9</v>
      </c>
      <c r="M10" s="222">
        <v>4</v>
      </c>
      <c r="N10" s="226">
        <f t="shared" si="3"/>
        <v>44.4</v>
      </c>
      <c r="O10" s="222">
        <v>353</v>
      </c>
      <c r="P10" s="222">
        <v>116</v>
      </c>
      <c r="Q10" s="221">
        <f t="shared" si="4"/>
        <v>32.9</v>
      </c>
      <c r="R10" s="222">
        <v>48</v>
      </c>
      <c r="S10" s="220">
        <v>84</v>
      </c>
      <c r="T10" s="291">
        <v>48</v>
      </c>
      <c r="U10" s="221">
        <f t="shared" si="5"/>
        <v>57.1</v>
      </c>
    </row>
    <row r="11" spans="1:21" ht="16.5" customHeight="1">
      <c r="A11" s="83" t="s">
        <v>33</v>
      </c>
      <c r="B11" s="224">
        <v>76</v>
      </c>
      <c r="C11" s="223">
        <v>227</v>
      </c>
      <c r="D11" s="220">
        <v>74</v>
      </c>
      <c r="E11" s="221">
        <f t="shared" si="0"/>
        <v>32.6</v>
      </c>
      <c r="F11" s="222">
        <v>69</v>
      </c>
      <c r="G11" s="222">
        <v>5</v>
      </c>
      <c r="H11" s="221">
        <f t="shared" si="1"/>
        <v>7.2</v>
      </c>
      <c r="I11" s="220">
        <v>31</v>
      </c>
      <c r="J11" s="220">
        <v>13</v>
      </c>
      <c r="K11" s="221">
        <f t="shared" si="2"/>
        <v>41.9</v>
      </c>
      <c r="L11" s="222">
        <v>10</v>
      </c>
      <c r="M11" s="222">
        <v>4</v>
      </c>
      <c r="N11" s="226">
        <f t="shared" si="3"/>
        <v>40</v>
      </c>
      <c r="O11" s="222">
        <v>212</v>
      </c>
      <c r="P11" s="222">
        <v>61</v>
      </c>
      <c r="Q11" s="221">
        <f t="shared" si="4"/>
        <v>28.8</v>
      </c>
      <c r="R11" s="222">
        <v>34</v>
      </c>
      <c r="S11" s="220">
        <v>43</v>
      </c>
      <c r="T11" s="291">
        <v>34</v>
      </c>
      <c r="U11" s="221">
        <f t="shared" si="5"/>
        <v>79.099999999999994</v>
      </c>
    </row>
    <row r="12" spans="1:21" ht="16.5" customHeight="1">
      <c r="A12" s="83" t="s">
        <v>34</v>
      </c>
      <c r="B12" s="224">
        <v>115</v>
      </c>
      <c r="C12" s="223">
        <v>225</v>
      </c>
      <c r="D12" s="220">
        <v>113</v>
      </c>
      <c r="E12" s="221">
        <f t="shared" si="0"/>
        <v>50.2</v>
      </c>
      <c r="F12" s="222">
        <v>109</v>
      </c>
      <c r="G12" s="222">
        <v>7</v>
      </c>
      <c r="H12" s="221">
        <f t="shared" si="1"/>
        <v>6.4</v>
      </c>
      <c r="I12" s="220">
        <v>32</v>
      </c>
      <c r="J12" s="220">
        <v>12</v>
      </c>
      <c r="K12" s="221">
        <f t="shared" si="2"/>
        <v>37.5</v>
      </c>
      <c r="L12" s="222">
        <v>8</v>
      </c>
      <c r="M12" s="222">
        <v>0</v>
      </c>
      <c r="N12" s="226">
        <f t="shared" si="3"/>
        <v>0</v>
      </c>
      <c r="O12" s="222">
        <v>213</v>
      </c>
      <c r="P12" s="222">
        <v>78</v>
      </c>
      <c r="Q12" s="221">
        <f t="shared" si="4"/>
        <v>36.6</v>
      </c>
      <c r="R12" s="222">
        <v>50</v>
      </c>
      <c r="S12" s="220">
        <v>46</v>
      </c>
      <c r="T12" s="291">
        <v>50</v>
      </c>
      <c r="U12" s="221">
        <f t="shared" si="5"/>
        <v>108.7</v>
      </c>
    </row>
    <row r="13" spans="1:21" ht="16.5" customHeight="1">
      <c r="A13" s="83" t="s">
        <v>35</v>
      </c>
      <c r="B13" s="224">
        <v>136</v>
      </c>
      <c r="C13" s="223">
        <v>185</v>
      </c>
      <c r="D13" s="220">
        <v>130</v>
      </c>
      <c r="E13" s="221">
        <f t="shared" si="0"/>
        <v>70.3</v>
      </c>
      <c r="F13" s="222">
        <v>62</v>
      </c>
      <c r="G13" s="222">
        <v>3</v>
      </c>
      <c r="H13" s="221">
        <f t="shared" si="1"/>
        <v>4.8</v>
      </c>
      <c r="I13" s="220">
        <v>28</v>
      </c>
      <c r="J13" s="220">
        <v>14</v>
      </c>
      <c r="K13" s="221">
        <f t="shared" si="2"/>
        <v>50</v>
      </c>
      <c r="L13" s="222">
        <v>10</v>
      </c>
      <c r="M13" s="222">
        <v>0</v>
      </c>
      <c r="N13" s="226">
        <f t="shared" si="3"/>
        <v>0</v>
      </c>
      <c r="O13" s="222">
        <v>177</v>
      </c>
      <c r="P13" s="222">
        <v>77</v>
      </c>
      <c r="Q13" s="221">
        <f t="shared" si="4"/>
        <v>43.5</v>
      </c>
      <c r="R13" s="222">
        <v>64</v>
      </c>
      <c r="S13" s="220">
        <v>39</v>
      </c>
      <c r="T13" s="291">
        <v>64</v>
      </c>
      <c r="U13" s="221">
        <f t="shared" si="5"/>
        <v>164.1</v>
      </c>
    </row>
    <row r="14" spans="1:21" ht="16.5" customHeight="1">
      <c r="A14" s="83" t="s">
        <v>36</v>
      </c>
      <c r="B14" s="224">
        <v>90</v>
      </c>
      <c r="C14" s="223">
        <v>220</v>
      </c>
      <c r="D14" s="220">
        <v>87</v>
      </c>
      <c r="E14" s="221">
        <f t="shared" si="0"/>
        <v>39.5</v>
      </c>
      <c r="F14" s="222">
        <v>87</v>
      </c>
      <c r="G14" s="222">
        <v>3</v>
      </c>
      <c r="H14" s="221">
        <f t="shared" si="1"/>
        <v>3.4</v>
      </c>
      <c r="I14" s="220">
        <v>31</v>
      </c>
      <c r="J14" s="220">
        <v>9</v>
      </c>
      <c r="K14" s="221">
        <f t="shared" si="2"/>
        <v>29</v>
      </c>
      <c r="L14" s="222">
        <v>38</v>
      </c>
      <c r="M14" s="222">
        <v>5</v>
      </c>
      <c r="N14" s="226">
        <f t="shared" si="3"/>
        <v>13.2</v>
      </c>
      <c r="O14" s="222">
        <v>189</v>
      </c>
      <c r="P14" s="222">
        <v>59</v>
      </c>
      <c r="Q14" s="221">
        <f t="shared" si="4"/>
        <v>31.2</v>
      </c>
      <c r="R14" s="222">
        <v>17</v>
      </c>
      <c r="S14" s="220">
        <v>35</v>
      </c>
      <c r="T14" s="291">
        <v>16</v>
      </c>
      <c r="U14" s="221">
        <f t="shared" si="5"/>
        <v>45.7</v>
      </c>
    </row>
    <row r="15" spans="1:21" ht="16.5" customHeight="1">
      <c r="A15" s="83" t="s">
        <v>37</v>
      </c>
      <c r="B15" s="224">
        <v>314</v>
      </c>
      <c r="C15" s="223">
        <v>755</v>
      </c>
      <c r="D15" s="220">
        <v>308</v>
      </c>
      <c r="E15" s="221">
        <f t="shared" si="0"/>
        <v>40.799999999999997</v>
      </c>
      <c r="F15" s="222">
        <v>196</v>
      </c>
      <c r="G15" s="222">
        <v>13</v>
      </c>
      <c r="H15" s="221">
        <f t="shared" si="1"/>
        <v>6.6</v>
      </c>
      <c r="I15" s="220">
        <v>40</v>
      </c>
      <c r="J15" s="220">
        <v>23</v>
      </c>
      <c r="K15" s="221">
        <f t="shared" si="2"/>
        <v>57.5</v>
      </c>
      <c r="L15" s="222">
        <v>2</v>
      </c>
      <c r="M15" s="222">
        <v>0</v>
      </c>
      <c r="N15" s="226">
        <f t="shared" si="3"/>
        <v>0</v>
      </c>
      <c r="O15" s="222">
        <v>507</v>
      </c>
      <c r="P15" s="222">
        <v>111</v>
      </c>
      <c r="Q15" s="221">
        <f t="shared" si="4"/>
        <v>21.9</v>
      </c>
      <c r="R15" s="222">
        <v>150</v>
      </c>
      <c r="S15" s="220">
        <v>152</v>
      </c>
      <c r="T15" s="291">
        <v>150</v>
      </c>
      <c r="U15" s="221">
        <f t="shared" si="5"/>
        <v>98.7</v>
      </c>
    </row>
    <row r="16" spans="1:21" ht="16.5" customHeight="1">
      <c r="A16" s="83" t="s">
        <v>38</v>
      </c>
      <c r="B16" s="224">
        <v>288</v>
      </c>
      <c r="C16" s="223">
        <v>569</v>
      </c>
      <c r="D16" s="220">
        <v>279</v>
      </c>
      <c r="E16" s="221">
        <f t="shared" si="0"/>
        <v>49</v>
      </c>
      <c r="F16" s="222">
        <v>211</v>
      </c>
      <c r="G16" s="222">
        <v>15</v>
      </c>
      <c r="H16" s="221">
        <f t="shared" si="1"/>
        <v>7.1</v>
      </c>
      <c r="I16" s="220">
        <v>68</v>
      </c>
      <c r="J16" s="220">
        <v>39</v>
      </c>
      <c r="K16" s="221">
        <f t="shared" si="2"/>
        <v>57.4</v>
      </c>
      <c r="L16" s="222">
        <v>4</v>
      </c>
      <c r="M16" s="222">
        <v>9</v>
      </c>
      <c r="N16" s="226">
        <f t="shared" si="3"/>
        <v>225</v>
      </c>
      <c r="O16" s="222">
        <v>507</v>
      </c>
      <c r="P16" s="222">
        <v>168</v>
      </c>
      <c r="Q16" s="221">
        <f t="shared" si="4"/>
        <v>33.1</v>
      </c>
      <c r="R16" s="222">
        <v>123</v>
      </c>
      <c r="S16" s="220">
        <v>129</v>
      </c>
      <c r="T16" s="291">
        <v>123</v>
      </c>
      <c r="U16" s="221">
        <f t="shared" si="5"/>
        <v>95.3</v>
      </c>
    </row>
    <row r="17" spans="1:21" ht="16.5" customHeight="1">
      <c r="A17" s="83" t="s">
        <v>39</v>
      </c>
      <c r="B17" s="224">
        <v>102</v>
      </c>
      <c r="C17" s="223">
        <v>237</v>
      </c>
      <c r="D17" s="220">
        <v>101</v>
      </c>
      <c r="E17" s="221">
        <f t="shared" si="0"/>
        <v>42.6</v>
      </c>
      <c r="F17" s="222">
        <v>88</v>
      </c>
      <c r="G17" s="222">
        <v>3</v>
      </c>
      <c r="H17" s="221">
        <f t="shared" si="1"/>
        <v>3.4</v>
      </c>
      <c r="I17" s="220">
        <v>33</v>
      </c>
      <c r="J17" s="220">
        <v>10</v>
      </c>
      <c r="K17" s="221">
        <f t="shared" si="2"/>
        <v>30.3</v>
      </c>
      <c r="L17" s="222">
        <v>29</v>
      </c>
      <c r="M17" s="222">
        <v>0</v>
      </c>
      <c r="N17" s="226">
        <f t="shared" si="3"/>
        <v>0</v>
      </c>
      <c r="O17" s="222">
        <v>211</v>
      </c>
      <c r="P17" s="222">
        <v>83</v>
      </c>
      <c r="Q17" s="221">
        <f t="shared" si="4"/>
        <v>39.299999999999997</v>
      </c>
      <c r="R17" s="222">
        <v>38</v>
      </c>
      <c r="S17" s="220">
        <v>38</v>
      </c>
      <c r="T17" s="291">
        <v>37</v>
      </c>
      <c r="U17" s="221">
        <f t="shared" si="5"/>
        <v>97.4</v>
      </c>
    </row>
    <row r="18" spans="1:21" ht="16.5" customHeight="1">
      <c r="A18" s="83" t="s">
        <v>40</v>
      </c>
      <c r="B18" s="224">
        <v>97</v>
      </c>
      <c r="C18" s="223">
        <v>197</v>
      </c>
      <c r="D18" s="220">
        <v>96</v>
      </c>
      <c r="E18" s="221">
        <f t="shared" si="0"/>
        <v>48.7</v>
      </c>
      <c r="F18" s="222">
        <v>63</v>
      </c>
      <c r="G18" s="222">
        <v>0</v>
      </c>
      <c r="H18" s="221">
        <f t="shared" si="1"/>
        <v>0</v>
      </c>
      <c r="I18" s="220">
        <v>53</v>
      </c>
      <c r="J18" s="220">
        <v>15</v>
      </c>
      <c r="K18" s="221">
        <f t="shared" si="2"/>
        <v>28.3</v>
      </c>
      <c r="L18" s="222">
        <v>3</v>
      </c>
      <c r="M18" s="222">
        <v>2</v>
      </c>
      <c r="N18" s="226">
        <f t="shared" si="3"/>
        <v>66.7</v>
      </c>
      <c r="O18" s="222">
        <v>149</v>
      </c>
      <c r="P18" s="222">
        <v>58</v>
      </c>
      <c r="Q18" s="221">
        <f t="shared" si="4"/>
        <v>38.9</v>
      </c>
      <c r="R18" s="222">
        <v>31</v>
      </c>
      <c r="S18" s="220">
        <v>48</v>
      </c>
      <c r="T18" s="291">
        <v>30</v>
      </c>
      <c r="U18" s="221">
        <f t="shared" si="5"/>
        <v>62.5</v>
      </c>
    </row>
    <row r="19" spans="1:21" ht="16.5" customHeight="1">
      <c r="A19" s="83" t="s">
        <v>41</v>
      </c>
      <c r="B19" s="224">
        <v>226</v>
      </c>
      <c r="C19" s="223">
        <v>385</v>
      </c>
      <c r="D19" s="220">
        <v>214</v>
      </c>
      <c r="E19" s="221">
        <f t="shared" si="0"/>
        <v>55.6</v>
      </c>
      <c r="F19" s="222">
        <v>68</v>
      </c>
      <c r="G19" s="222">
        <v>2</v>
      </c>
      <c r="H19" s="221">
        <f t="shared" si="1"/>
        <v>2.9</v>
      </c>
      <c r="I19" s="220">
        <v>20</v>
      </c>
      <c r="J19" s="220">
        <v>19</v>
      </c>
      <c r="K19" s="221">
        <f t="shared" si="2"/>
        <v>95</v>
      </c>
      <c r="L19" s="222">
        <v>4</v>
      </c>
      <c r="M19" s="222">
        <v>0</v>
      </c>
      <c r="N19" s="226">
        <f t="shared" si="3"/>
        <v>0</v>
      </c>
      <c r="O19" s="222">
        <v>329</v>
      </c>
      <c r="P19" s="222">
        <v>93</v>
      </c>
      <c r="Q19" s="221">
        <f t="shared" si="4"/>
        <v>28.3</v>
      </c>
      <c r="R19" s="222">
        <v>99</v>
      </c>
      <c r="S19" s="220">
        <v>120</v>
      </c>
      <c r="T19" s="291">
        <v>99</v>
      </c>
      <c r="U19" s="221">
        <f t="shared" si="5"/>
        <v>82.5</v>
      </c>
    </row>
    <row r="20" spans="1:21" ht="16.5" customHeight="1">
      <c r="A20" s="83" t="s">
        <v>42</v>
      </c>
      <c r="B20" s="224">
        <v>312</v>
      </c>
      <c r="C20" s="223">
        <v>552</v>
      </c>
      <c r="D20" s="220">
        <v>287</v>
      </c>
      <c r="E20" s="221">
        <f t="shared" si="0"/>
        <v>52</v>
      </c>
      <c r="F20" s="222">
        <v>136</v>
      </c>
      <c r="G20" s="222">
        <v>13</v>
      </c>
      <c r="H20" s="221">
        <f t="shared" si="1"/>
        <v>9.6</v>
      </c>
      <c r="I20" s="220">
        <v>36</v>
      </c>
      <c r="J20" s="220">
        <v>10</v>
      </c>
      <c r="K20" s="221">
        <f t="shared" si="2"/>
        <v>27.8</v>
      </c>
      <c r="L20" s="222">
        <v>27</v>
      </c>
      <c r="M20" s="222">
        <v>10</v>
      </c>
      <c r="N20" s="226">
        <f t="shared" si="3"/>
        <v>37</v>
      </c>
      <c r="O20" s="222">
        <v>434</v>
      </c>
      <c r="P20" s="222">
        <v>161</v>
      </c>
      <c r="Q20" s="221">
        <f t="shared" si="4"/>
        <v>37.1</v>
      </c>
      <c r="R20" s="222">
        <v>119</v>
      </c>
      <c r="S20" s="220">
        <v>132</v>
      </c>
      <c r="T20" s="291">
        <v>118</v>
      </c>
      <c r="U20" s="221">
        <f t="shared" si="5"/>
        <v>89.4</v>
      </c>
    </row>
    <row r="21" spans="1:21" ht="16.5" customHeight="1">
      <c r="A21" s="83" t="s">
        <v>43</v>
      </c>
      <c r="B21" s="224">
        <v>161</v>
      </c>
      <c r="C21" s="223">
        <v>291</v>
      </c>
      <c r="D21" s="220">
        <v>148</v>
      </c>
      <c r="E21" s="221">
        <f t="shared" si="0"/>
        <v>50.9</v>
      </c>
      <c r="F21" s="222">
        <v>110</v>
      </c>
      <c r="G21" s="222">
        <v>2</v>
      </c>
      <c r="H21" s="221">
        <f t="shared" si="1"/>
        <v>1.8</v>
      </c>
      <c r="I21" s="220">
        <v>3</v>
      </c>
      <c r="J21" s="220">
        <v>1</v>
      </c>
      <c r="K21" s="221">
        <f t="shared" si="2"/>
        <v>33.299999999999997</v>
      </c>
      <c r="L21" s="222">
        <v>10</v>
      </c>
      <c r="M21" s="222">
        <v>0</v>
      </c>
      <c r="N21" s="226">
        <f t="shared" si="3"/>
        <v>0</v>
      </c>
      <c r="O21" s="222">
        <v>265</v>
      </c>
      <c r="P21" s="222">
        <v>102</v>
      </c>
      <c r="Q21" s="221">
        <f t="shared" si="4"/>
        <v>38.5</v>
      </c>
      <c r="R21" s="222">
        <v>71</v>
      </c>
      <c r="S21" s="220">
        <v>72</v>
      </c>
      <c r="T21" s="291">
        <v>71</v>
      </c>
      <c r="U21" s="221">
        <f t="shared" si="5"/>
        <v>98.6</v>
      </c>
    </row>
    <row r="22" spans="1:21" ht="16.5" customHeight="1">
      <c r="A22" s="83" t="s">
        <v>44</v>
      </c>
      <c r="B22" s="224">
        <v>95</v>
      </c>
      <c r="C22" s="223">
        <v>255</v>
      </c>
      <c r="D22" s="220">
        <v>91</v>
      </c>
      <c r="E22" s="221">
        <f t="shared" si="0"/>
        <v>35.700000000000003</v>
      </c>
      <c r="F22" s="222">
        <v>94</v>
      </c>
      <c r="G22" s="222">
        <v>5</v>
      </c>
      <c r="H22" s="221">
        <f t="shared" si="1"/>
        <v>5.3</v>
      </c>
      <c r="I22" s="220">
        <v>29</v>
      </c>
      <c r="J22" s="220">
        <v>4</v>
      </c>
      <c r="K22" s="221">
        <f t="shared" si="2"/>
        <v>13.8</v>
      </c>
      <c r="L22" s="222">
        <v>13</v>
      </c>
      <c r="M22" s="222">
        <v>0</v>
      </c>
      <c r="N22" s="226">
        <f t="shared" si="3"/>
        <v>0</v>
      </c>
      <c r="O22" s="222">
        <v>199</v>
      </c>
      <c r="P22" s="222">
        <v>52</v>
      </c>
      <c r="Q22" s="221">
        <f t="shared" si="4"/>
        <v>26.1</v>
      </c>
      <c r="R22" s="222">
        <v>25</v>
      </c>
      <c r="S22" s="220">
        <v>55</v>
      </c>
      <c r="T22" s="291">
        <v>25</v>
      </c>
      <c r="U22" s="221">
        <f t="shared" si="5"/>
        <v>45.5</v>
      </c>
    </row>
    <row r="23" spans="1:21" ht="16.5" customHeight="1">
      <c r="A23" s="83" t="s">
        <v>45</v>
      </c>
      <c r="B23" s="224">
        <v>230</v>
      </c>
      <c r="C23" s="223">
        <v>389</v>
      </c>
      <c r="D23" s="220">
        <v>226</v>
      </c>
      <c r="E23" s="221">
        <f t="shared" si="0"/>
        <v>58.1</v>
      </c>
      <c r="F23" s="222">
        <v>193</v>
      </c>
      <c r="G23" s="222">
        <v>19</v>
      </c>
      <c r="H23" s="221">
        <f t="shared" si="1"/>
        <v>9.8000000000000007</v>
      </c>
      <c r="I23" s="220">
        <v>51</v>
      </c>
      <c r="J23" s="220">
        <v>9</v>
      </c>
      <c r="K23" s="221">
        <f t="shared" si="2"/>
        <v>17.600000000000001</v>
      </c>
      <c r="L23" s="222">
        <v>12</v>
      </c>
      <c r="M23" s="222">
        <v>4</v>
      </c>
      <c r="N23" s="226">
        <f t="shared" si="3"/>
        <v>33.299999999999997</v>
      </c>
      <c r="O23" s="222">
        <v>332</v>
      </c>
      <c r="P23" s="222">
        <v>108</v>
      </c>
      <c r="Q23" s="221">
        <f t="shared" si="4"/>
        <v>32.5</v>
      </c>
      <c r="R23" s="222">
        <v>101</v>
      </c>
      <c r="S23" s="220">
        <v>76</v>
      </c>
      <c r="T23" s="291">
        <v>101</v>
      </c>
      <c r="U23" s="221">
        <f t="shared" si="5"/>
        <v>132.9</v>
      </c>
    </row>
    <row r="24" spans="1:21" ht="16.5" customHeight="1">
      <c r="A24" s="83" t="s">
        <v>46</v>
      </c>
      <c r="B24" s="224">
        <v>211</v>
      </c>
      <c r="C24" s="223">
        <v>360</v>
      </c>
      <c r="D24" s="220">
        <v>190</v>
      </c>
      <c r="E24" s="221">
        <f t="shared" si="0"/>
        <v>52.8</v>
      </c>
      <c r="F24" s="222">
        <v>105</v>
      </c>
      <c r="G24" s="222">
        <v>3</v>
      </c>
      <c r="H24" s="221">
        <f t="shared" si="1"/>
        <v>2.9</v>
      </c>
      <c r="I24" s="220">
        <v>22</v>
      </c>
      <c r="J24" s="220">
        <v>9</v>
      </c>
      <c r="K24" s="221">
        <f t="shared" si="2"/>
        <v>40.9</v>
      </c>
      <c r="L24" s="222">
        <v>2</v>
      </c>
      <c r="M24" s="222">
        <v>0</v>
      </c>
      <c r="N24" s="226">
        <f t="shared" si="3"/>
        <v>0</v>
      </c>
      <c r="O24" s="222">
        <v>320</v>
      </c>
      <c r="P24" s="222">
        <v>102</v>
      </c>
      <c r="Q24" s="221">
        <f t="shared" si="4"/>
        <v>31.9</v>
      </c>
      <c r="R24" s="222">
        <v>83</v>
      </c>
      <c r="S24" s="220">
        <v>81</v>
      </c>
      <c r="T24" s="291">
        <v>82</v>
      </c>
      <c r="U24" s="221">
        <f t="shared" si="5"/>
        <v>101.2</v>
      </c>
    </row>
    <row r="25" spans="1:21" ht="16.5" customHeight="1">
      <c r="A25" s="83" t="s">
        <v>47</v>
      </c>
      <c r="B25" s="224">
        <v>160</v>
      </c>
      <c r="C25" s="223">
        <v>385</v>
      </c>
      <c r="D25" s="220">
        <v>152</v>
      </c>
      <c r="E25" s="221">
        <f t="shared" si="0"/>
        <v>39.5</v>
      </c>
      <c r="F25" s="222">
        <v>70</v>
      </c>
      <c r="G25" s="222">
        <v>10</v>
      </c>
      <c r="H25" s="221">
        <f t="shared" si="1"/>
        <v>14.3</v>
      </c>
      <c r="I25" s="220">
        <v>3</v>
      </c>
      <c r="J25" s="220">
        <v>0</v>
      </c>
      <c r="K25" s="221">
        <f t="shared" si="2"/>
        <v>0</v>
      </c>
      <c r="L25" s="222">
        <v>15</v>
      </c>
      <c r="M25" s="222">
        <v>3</v>
      </c>
      <c r="N25" s="226">
        <f t="shared" si="3"/>
        <v>20</v>
      </c>
      <c r="O25" s="222">
        <v>288</v>
      </c>
      <c r="P25" s="222">
        <v>101</v>
      </c>
      <c r="Q25" s="221">
        <f t="shared" si="4"/>
        <v>35.1</v>
      </c>
      <c r="R25" s="222">
        <v>54</v>
      </c>
      <c r="S25" s="220">
        <v>83</v>
      </c>
      <c r="T25" s="291">
        <v>54</v>
      </c>
      <c r="U25" s="221">
        <f t="shared" si="5"/>
        <v>65.099999999999994</v>
      </c>
    </row>
    <row r="26" spans="1:21" ht="16.5" customHeight="1">
      <c r="A26" s="83" t="s">
        <v>48</v>
      </c>
      <c r="B26" s="224">
        <v>226</v>
      </c>
      <c r="C26" s="223">
        <v>348</v>
      </c>
      <c r="D26" s="220">
        <v>214</v>
      </c>
      <c r="E26" s="221">
        <f t="shared" si="0"/>
        <v>61.5</v>
      </c>
      <c r="F26" s="222">
        <v>134</v>
      </c>
      <c r="G26" s="222">
        <v>20</v>
      </c>
      <c r="H26" s="221">
        <f t="shared" si="1"/>
        <v>14.9</v>
      </c>
      <c r="I26" s="220">
        <v>33</v>
      </c>
      <c r="J26" s="220">
        <v>14</v>
      </c>
      <c r="K26" s="221">
        <f t="shared" si="2"/>
        <v>42.4</v>
      </c>
      <c r="L26" s="222">
        <v>34</v>
      </c>
      <c r="M26" s="222">
        <v>6</v>
      </c>
      <c r="N26" s="226">
        <f t="shared" si="3"/>
        <v>17.600000000000001</v>
      </c>
      <c r="O26" s="222">
        <v>343</v>
      </c>
      <c r="P26" s="222">
        <v>150</v>
      </c>
      <c r="Q26" s="221">
        <f t="shared" si="4"/>
        <v>43.7</v>
      </c>
      <c r="R26" s="222">
        <v>109</v>
      </c>
      <c r="S26" s="220">
        <v>83</v>
      </c>
      <c r="T26" s="291">
        <v>109</v>
      </c>
      <c r="U26" s="221">
        <f t="shared" si="5"/>
        <v>131.30000000000001</v>
      </c>
    </row>
    <row r="27" spans="1:21" ht="16.5" customHeight="1">
      <c r="A27" s="83" t="s">
        <v>49</v>
      </c>
      <c r="B27" s="224">
        <v>268</v>
      </c>
      <c r="C27" s="223">
        <v>743</v>
      </c>
      <c r="D27" s="220">
        <v>251</v>
      </c>
      <c r="E27" s="221">
        <f t="shared" si="0"/>
        <v>33.799999999999997</v>
      </c>
      <c r="F27" s="222">
        <v>84</v>
      </c>
      <c r="G27" s="222">
        <v>9</v>
      </c>
      <c r="H27" s="221">
        <f t="shared" si="1"/>
        <v>10.7</v>
      </c>
      <c r="I27" s="220">
        <v>38</v>
      </c>
      <c r="J27" s="220">
        <v>7</v>
      </c>
      <c r="K27" s="221">
        <f t="shared" si="2"/>
        <v>18.399999999999999</v>
      </c>
      <c r="L27" s="222">
        <v>5</v>
      </c>
      <c r="M27" s="222">
        <v>0</v>
      </c>
      <c r="N27" s="226">
        <f t="shared" si="3"/>
        <v>0</v>
      </c>
      <c r="O27" s="222">
        <v>590</v>
      </c>
      <c r="P27" s="222">
        <v>152</v>
      </c>
      <c r="Q27" s="221">
        <f t="shared" si="4"/>
        <v>25.8</v>
      </c>
      <c r="R27" s="222">
        <v>78</v>
      </c>
      <c r="S27" s="220">
        <v>127</v>
      </c>
      <c r="T27" s="291">
        <v>78</v>
      </c>
      <c r="U27" s="221">
        <f t="shared" si="5"/>
        <v>61.4</v>
      </c>
    </row>
    <row r="28" spans="1:21" ht="16.5" customHeight="1">
      <c r="A28" s="83" t="s">
        <v>50</v>
      </c>
      <c r="B28" s="224">
        <v>833</v>
      </c>
      <c r="C28" s="223">
        <v>2348</v>
      </c>
      <c r="D28" s="220">
        <v>760</v>
      </c>
      <c r="E28" s="221">
        <f t="shared" si="0"/>
        <v>32.4</v>
      </c>
      <c r="F28" s="222">
        <v>531</v>
      </c>
      <c r="G28" s="222">
        <v>46</v>
      </c>
      <c r="H28" s="221">
        <f t="shared" si="1"/>
        <v>8.6999999999999993</v>
      </c>
      <c r="I28" s="220">
        <v>42</v>
      </c>
      <c r="J28" s="220">
        <v>6</v>
      </c>
      <c r="K28" s="221">
        <f t="shared" si="2"/>
        <v>14.3</v>
      </c>
      <c r="L28" s="222">
        <v>3</v>
      </c>
      <c r="M28" s="222">
        <v>0</v>
      </c>
      <c r="N28" s="226">
        <f t="shared" si="3"/>
        <v>0</v>
      </c>
      <c r="O28" s="222">
        <v>1612</v>
      </c>
      <c r="P28" s="222">
        <v>284</v>
      </c>
      <c r="Q28" s="221">
        <f t="shared" si="4"/>
        <v>17.600000000000001</v>
      </c>
      <c r="R28" s="222">
        <v>178</v>
      </c>
      <c r="S28" s="220">
        <v>443</v>
      </c>
      <c r="T28" s="291">
        <v>166</v>
      </c>
      <c r="U28" s="221">
        <f t="shared" si="5"/>
        <v>37.5</v>
      </c>
    </row>
    <row r="29" spans="1:21" ht="41.25" customHeight="1">
      <c r="A29" s="103"/>
      <c r="B29" s="241" t="s">
        <v>51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104"/>
      <c r="P29" s="104"/>
      <c r="Q29" s="104"/>
      <c r="R29" s="104"/>
      <c r="S29" s="104"/>
      <c r="T29" s="104"/>
      <c r="U29" s="104"/>
    </row>
  </sheetData>
  <mergeCells count="11">
    <mergeCell ref="O3:Q5"/>
    <mergeCell ref="R3:R5"/>
    <mergeCell ref="S3:U5"/>
    <mergeCell ref="B29:N29"/>
    <mergeCell ref="B1:N1"/>
    <mergeCell ref="A3:A6"/>
    <mergeCell ref="B3:B5"/>
    <mergeCell ref="C3:E5"/>
    <mergeCell ref="F3:H5"/>
    <mergeCell ref="I3:K5"/>
    <mergeCell ref="L3:N5"/>
  </mergeCells>
  <printOptions horizontalCentered="1"/>
  <pageMargins left="0" right="0" top="0" bottom="0" header="0.511811023622047" footer="0.511811023622047"/>
  <pageSetup paperSize="9" scale="95" orientation="landscape" horizontalDpi="300" verticalDpi="300" r:id="rId1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view="pageBreakPreview" zoomScale="75" zoomScaleNormal="75" zoomScalePageLayoutView="75" workbookViewId="0">
      <selection activeCell="I12" sqref="I12"/>
    </sheetView>
  </sheetViews>
  <sheetFormatPr defaultColWidth="69.7109375" defaultRowHeight="15"/>
  <cols>
    <col min="1" max="1" width="69.7109375" style="1"/>
    <col min="2" max="4" width="23.28515625" style="2" customWidth="1"/>
    <col min="5" max="255" width="8" style="1" customWidth="1"/>
    <col min="256" max="1024" width="69.7109375" style="1"/>
  </cols>
  <sheetData>
    <row r="1" spans="1:11" ht="23.25" customHeight="1">
      <c r="A1" s="236" t="s">
        <v>78</v>
      </c>
      <c r="B1" s="236"/>
      <c r="C1" s="236"/>
      <c r="D1" s="236"/>
      <c r="E1" s="105"/>
      <c r="F1" s="105"/>
      <c r="G1" s="105"/>
      <c r="H1" s="105"/>
    </row>
    <row r="2" spans="1:11" s="3" customFormat="1" ht="25.5" customHeight="1">
      <c r="A2" s="236" t="s">
        <v>79</v>
      </c>
      <c r="B2" s="236"/>
      <c r="C2" s="236"/>
      <c r="D2" s="236"/>
      <c r="E2" s="105"/>
      <c r="F2" s="105"/>
      <c r="G2" s="105"/>
      <c r="H2" s="105"/>
    </row>
    <row r="3" spans="1:11" s="3" customFormat="1" ht="23.25" customHeight="1">
      <c r="A3" s="271" t="s">
        <v>125</v>
      </c>
      <c r="B3" s="271"/>
      <c r="C3" s="271"/>
      <c r="D3" s="271"/>
      <c r="E3" s="1"/>
      <c r="F3" s="1"/>
      <c r="G3" s="1"/>
      <c r="H3" s="1"/>
    </row>
    <row r="4" spans="1:11" s="3" customFormat="1" ht="23.25" customHeight="1">
      <c r="A4" s="106"/>
      <c r="B4" s="107"/>
      <c r="C4" s="107"/>
      <c r="D4" s="108" t="s">
        <v>80</v>
      </c>
    </row>
    <row r="5" spans="1:11" s="110" customFormat="1" ht="21" customHeight="1">
      <c r="A5" s="269" t="s">
        <v>1</v>
      </c>
      <c r="B5" s="270" t="s">
        <v>81</v>
      </c>
      <c r="C5" s="270" t="s">
        <v>82</v>
      </c>
      <c r="D5" s="270"/>
      <c r="E5" s="3"/>
      <c r="F5" s="3"/>
      <c r="G5" s="3"/>
      <c r="H5" s="3"/>
    </row>
    <row r="6" spans="1:11" s="110" customFormat="1" ht="27.75" customHeight="1">
      <c r="A6" s="269"/>
      <c r="B6" s="270"/>
      <c r="C6" s="109" t="s">
        <v>83</v>
      </c>
      <c r="D6" s="111" t="s">
        <v>84</v>
      </c>
      <c r="E6" s="3"/>
      <c r="F6" s="3"/>
      <c r="G6" s="3"/>
      <c r="H6" s="3"/>
    </row>
    <row r="7" spans="1:11" s="3" customFormat="1" ht="14.25" customHeight="1">
      <c r="A7" s="6" t="s">
        <v>5</v>
      </c>
      <c r="B7" s="7">
        <v>1</v>
      </c>
      <c r="C7" s="7">
        <v>2</v>
      </c>
      <c r="D7" s="7">
        <v>3</v>
      </c>
      <c r="E7" s="110"/>
      <c r="F7" s="110"/>
      <c r="G7" s="110"/>
      <c r="H7" s="110"/>
      <c r="I7" s="112"/>
      <c r="K7" s="112"/>
    </row>
    <row r="8" spans="1:11" s="3" customFormat="1" ht="42.75" customHeight="1">
      <c r="A8" s="9" t="s">
        <v>6</v>
      </c>
      <c r="B8" s="113">
        <f t="shared" ref="B8:B13" si="0">C8+D8</f>
        <v>16136</v>
      </c>
      <c r="C8" s="113">
        <f>'12'!B7</f>
        <v>9061</v>
      </c>
      <c r="D8" s="113">
        <f>'13'!B7</f>
        <v>7075</v>
      </c>
      <c r="E8" s="110"/>
      <c r="F8" s="110"/>
      <c r="G8" s="110"/>
      <c r="H8" s="110"/>
    </row>
    <row r="9" spans="1:11" s="115" customFormat="1" ht="42.75" customHeight="1">
      <c r="A9" s="9" t="s">
        <v>56</v>
      </c>
      <c r="B9" s="113">
        <f t="shared" si="0"/>
        <v>15426</v>
      </c>
      <c r="C9" s="114">
        <f>'12'!C7</f>
        <v>8649</v>
      </c>
      <c r="D9" s="113">
        <f>'13'!C7</f>
        <v>6777</v>
      </c>
      <c r="E9" s="3"/>
      <c r="F9" s="3"/>
      <c r="G9" s="3"/>
      <c r="H9" s="3"/>
    </row>
    <row r="10" spans="1:11" s="3" customFormat="1" ht="42" customHeight="1">
      <c r="A10" s="16" t="s">
        <v>57</v>
      </c>
      <c r="B10" s="113">
        <f t="shared" si="0"/>
        <v>1907</v>
      </c>
      <c r="C10" s="114">
        <f>'12'!D7</f>
        <v>694</v>
      </c>
      <c r="D10" s="113">
        <f>'13'!D7</f>
        <v>1213</v>
      </c>
    </row>
    <row r="11" spans="1:11" s="3" customFormat="1" ht="32.25" customHeight="1">
      <c r="A11" s="17" t="s">
        <v>10</v>
      </c>
      <c r="B11" s="113">
        <f t="shared" si="0"/>
        <v>1391</v>
      </c>
      <c r="C11" s="114">
        <f>'12'!F7</f>
        <v>205</v>
      </c>
      <c r="D11" s="113">
        <f>'13'!E7</f>
        <v>1186</v>
      </c>
      <c r="G11" s="116"/>
    </row>
    <row r="12" spans="1:11" s="3" customFormat="1" ht="56.25" customHeight="1">
      <c r="A12" s="17" t="s">
        <v>58</v>
      </c>
      <c r="B12" s="113">
        <f t="shared" si="0"/>
        <v>231</v>
      </c>
      <c r="C12" s="114">
        <f>'12'!G7</f>
        <v>70</v>
      </c>
      <c r="D12" s="113">
        <f>'13'!G7</f>
        <v>161</v>
      </c>
    </row>
    <row r="13" spans="1:11" s="3" customFormat="1" ht="54.75" customHeight="1">
      <c r="A13" s="17" t="s">
        <v>12</v>
      </c>
      <c r="B13" s="113">
        <f t="shared" si="0"/>
        <v>8689</v>
      </c>
      <c r="C13" s="114">
        <f>'12'!H7</f>
        <v>4615</v>
      </c>
      <c r="D13" s="113">
        <f>'13'!H7</f>
        <v>4074</v>
      </c>
      <c r="E13" s="116"/>
    </row>
    <row r="14" spans="1:11" s="3" customFormat="1" ht="22.5" customHeight="1">
      <c r="A14" s="268" t="s">
        <v>126</v>
      </c>
      <c r="B14" s="268"/>
      <c r="C14" s="268"/>
      <c r="D14" s="268"/>
      <c r="E14" s="116"/>
    </row>
    <row r="15" spans="1:11" ht="25.5" customHeight="1">
      <c r="A15" s="268"/>
      <c r="B15" s="268"/>
      <c r="C15" s="268"/>
      <c r="D15" s="268"/>
      <c r="E15" s="116"/>
      <c r="F15" s="3"/>
      <c r="G15" s="3"/>
      <c r="H15" s="3"/>
    </row>
    <row r="16" spans="1:11" ht="21" customHeight="1">
      <c r="A16" s="269" t="s">
        <v>1</v>
      </c>
      <c r="B16" s="270" t="s">
        <v>81</v>
      </c>
      <c r="C16" s="270" t="s">
        <v>82</v>
      </c>
      <c r="D16" s="270"/>
      <c r="E16" s="3"/>
      <c r="F16" s="3"/>
      <c r="G16" s="3"/>
      <c r="H16" s="3"/>
    </row>
    <row r="17" spans="1:4" ht="27" customHeight="1">
      <c r="A17" s="269"/>
      <c r="B17" s="270"/>
      <c r="C17" s="109" t="s">
        <v>83</v>
      </c>
      <c r="D17" s="111" t="s">
        <v>84</v>
      </c>
    </row>
    <row r="18" spans="1:4" ht="30" customHeight="1">
      <c r="A18" s="117" t="s">
        <v>6</v>
      </c>
      <c r="B18" s="118">
        <f>C18+D18</f>
        <v>7512</v>
      </c>
      <c r="C18" s="118">
        <f>'12'!I7</f>
        <v>4080</v>
      </c>
      <c r="D18" s="118">
        <f>'13'!I7</f>
        <v>3432</v>
      </c>
    </row>
    <row r="19" spans="1:4" ht="27" customHeight="1">
      <c r="A19" s="119" t="s">
        <v>56</v>
      </c>
      <c r="B19" s="118">
        <f>C19+D19</f>
        <v>7432</v>
      </c>
      <c r="C19" s="118">
        <f>'12'!J7</f>
        <v>4025</v>
      </c>
      <c r="D19" s="118">
        <f>'13'!J7</f>
        <v>3407</v>
      </c>
    </row>
    <row r="20" spans="1:4">
      <c r="B20" s="120"/>
      <c r="C20" s="120"/>
      <c r="D20" s="120"/>
    </row>
    <row r="21" spans="1:4">
      <c r="D21" s="120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4999999999999" right="0" top="0.39374999999999999" bottom="0" header="0.511811023622047" footer="0.511811023622047"/>
  <pageSetup paperSize="9" scale="9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8"/>
  <sheetViews>
    <sheetView view="pageBreakPreview" zoomScale="90" zoomScaleNormal="85" zoomScalePageLayoutView="90" workbookViewId="0">
      <selection activeCell="J7" sqref="J7:J27"/>
    </sheetView>
  </sheetViews>
  <sheetFormatPr defaultColWidth="9.140625" defaultRowHeight="15.75"/>
  <cols>
    <col min="1" max="1" width="18" style="121" customWidth="1"/>
    <col min="2" max="2" width="11.140625" style="121" customWidth="1"/>
    <col min="3" max="3" width="12.42578125" style="122" customWidth="1"/>
    <col min="4" max="4" width="10.42578125" style="122" customWidth="1"/>
    <col min="5" max="5" width="11.7109375" style="122" customWidth="1"/>
    <col min="6" max="6" width="10.140625" style="122" customWidth="1"/>
    <col min="7" max="7" width="16.85546875" style="122" customWidth="1"/>
    <col min="8" max="8" width="17.42578125" style="122" customWidth="1"/>
    <col min="9" max="9" width="11.28515625" style="122" customWidth="1"/>
    <col min="10" max="10" width="11.5703125" style="122" customWidth="1"/>
    <col min="11" max="1023" width="9.140625" style="122"/>
  </cols>
  <sheetData>
    <row r="1" spans="1:10" s="123" customFormat="1" ht="45.75" customHeight="1">
      <c r="A1" s="272" t="s">
        <v>127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s="123" customFormat="1" ht="11.25" customHeight="1">
      <c r="C2" s="124"/>
      <c r="D2" s="124"/>
      <c r="E2" s="124"/>
      <c r="G2" s="124"/>
      <c r="H2" s="124"/>
      <c r="I2" s="124"/>
      <c r="J2" s="123" t="s">
        <v>85</v>
      </c>
    </row>
    <row r="3" spans="1:10" s="125" customFormat="1" ht="21.75" customHeight="1">
      <c r="A3" s="273"/>
      <c r="B3" s="274" t="s">
        <v>86</v>
      </c>
      <c r="C3" s="274" t="s">
        <v>87</v>
      </c>
      <c r="D3" s="274" t="s">
        <v>60</v>
      </c>
      <c r="E3" s="274" t="s">
        <v>88</v>
      </c>
      <c r="F3" s="274" t="s">
        <v>89</v>
      </c>
      <c r="G3" s="274" t="s">
        <v>90</v>
      </c>
      <c r="H3" s="274" t="s">
        <v>25</v>
      </c>
      <c r="I3" s="274" t="s">
        <v>91</v>
      </c>
      <c r="J3" s="275" t="s">
        <v>92</v>
      </c>
    </row>
    <row r="4" spans="1:10" s="126" customFormat="1" ht="9" customHeight="1">
      <c r="A4" s="273"/>
      <c r="B4" s="274"/>
      <c r="C4" s="274"/>
      <c r="D4" s="274"/>
      <c r="E4" s="274"/>
      <c r="F4" s="274"/>
      <c r="G4" s="274"/>
      <c r="H4" s="274"/>
      <c r="I4" s="274"/>
      <c r="J4" s="275"/>
    </row>
    <row r="5" spans="1:10" s="126" customFormat="1" ht="42.75" customHeight="1">
      <c r="A5" s="273"/>
      <c r="B5" s="274"/>
      <c r="C5" s="274"/>
      <c r="D5" s="274"/>
      <c r="E5" s="274"/>
      <c r="F5" s="274"/>
      <c r="G5" s="274"/>
      <c r="H5" s="274"/>
      <c r="I5" s="274"/>
      <c r="J5" s="275"/>
    </row>
    <row r="6" spans="1:10" s="128" customFormat="1" ht="9" customHeight="1">
      <c r="A6" s="127" t="s">
        <v>5</v>
      </c>
      <c r="B6" s="127">
        <v>1</v>
      </c>
      <c r="C6" s="127">
        <v>2</v>
      </c>
      <c r="D6" s="127">
        <v>3</v>
      </c>
      <c r="E6" s="127">
        <v>4</v>
      </c>
      <c r="F6" s="127">
        <v>5</v>
      </c>
      <c r="G6" s="127">
        <v>6</v>
      </c>
      <c r="H6" s="127">
        <v>7</v>
      </c>
      <c r="I6" s="127">
        <v>8</v>
      </c>
      <c r="J6" s="127">
        <v>9</v>
      </c>
    </row>
    <row r="7" spans="1:10" s="130" customFormat="1" ht="24" customHeight="1">
      <c r="A7" s="129" t="s">
        <v>30</v>
      </c>
      <c r="B7" s="227">
        <f t="shared" ref="B7:J7" si="0">SUM(B8:B27)</f>
        <v>9061</v>
      </c>
      <c r="C7" s="227">
        <f t="shared" si="0"/>
        <v>8649</v>
      </c>
      <c r="D7" s="227">
        <f t="shared" si="0"/>
        <v>694</v>
      </c>
      <c r="E7" s="227">
        <f t="shared" si="0"/>
        <v>657</v>
      </c>
      <c r="F7" s="227">
        <f t="shared" si="0"/>
        <v>205</v>
      </c>
      <c r="G7" s="227">
        <f t="shared" si="0"/>
        <v>70</v>
      </c>
      <c r="H7" s="227">
        <f t="shared" si="0"/>
        <v>4615</v>
      </c>
      <c r="I7" s="227">
        <f t="shared" si="0"/>
        <v>4080</v>
      </c>
      <c r="J7" s="227">
        <f t="shared" si="0"/>
        <v>4025</v>
      </c>
    </row>
    <row r="8" spans="1:10" ht="15" customHeight="1">
      <c r="A8" s="83" t="s">
        <v>31</v>
      </c>
      <c r="B8" s="224">
        <v>385</v>
      </c>
      <c r="C8" s="228">
        <v>380</v>
      </c>
      <c r="D8" s="229">
        <v>21</v>
      </c>
      <c r="E8" s="228">
        <v>21</v>
      </c>
      <c r="F8" s="228">
        <v>14</v>
      </c>
      <c r="G8" s="229">
        <v>0</v>
      </c>
      <c r="H8" s="229">
        <v>189</v>
      </c>
      <c r="I8" s="229">
        <v>203</v>
      </c>
      <c r="J8" s="228">
        <v>203</v>
      </c>
    </row>
    <row r="9" spans="1:10" ht="15" customHeight="1">
      <c r="A9" s="83" t="s">
        <v>32</v>
      </c>
      <c r="B9" s="224">
        <v>388</v>
      </c>
      <c r="C9" s="228">
        <v>368</v>
      </c>
      <c r="D9" s="229">
        <v>37</v>
      </c>
      <c r="E9" s="228">
        <v>26</v>
      </c>
      <c r="F9" s="228">
        <v>30</v>
      </c>
      <c r="G9" s="229">
        <v>13</v>
      </c>
      <c r="H9" s="229">
        <v>288</v>
      </c>
      <c r="I9" s="229">
        <v>164</v>
      </c>
      <c r="J9" s="228">
        <v>161</v>
      </c>
    </row>
    <row r="10" spans="1:10" ht="15" customHeight="1">
      <c r="A10" s="83" t="s">
        <v>33</v>
      </c>
      <c r="B10" s="224">
        <v>150</v>
      </c>
      <c r="C10" s="228">
        <v>144</v>
      </c>
      <c r="D10" s="229">
        <v>15</v>
      </c>
      <c r="E10" s="228">
        <v>13</v>
      </c>
      <c r="F10" s="228">
        <v>4</v>
      </c>
      <c r="G10" s="229">
        <v>0</v>
      </c>
      <c r="H10" s="229">
        <v>128</v>
      </c>
      <c r="I10" s="229">
        <v>81</v>
      </c>
      <c r="J10" s="228">
        <v>81</v>
      </c>
    </row>
    <row r="11" spans="1:10" ht="15" customHeight="1">
      <c r="A11" s="83" t="s">
        <v>34</v>
      </c>
      <c r="B11" s="224">
        <v>253</v>
      </c>
      <c r="C11" s="228">
        <v>246</v>
      </c>
      <c r="D11" s="229">
        <v>31</v>
      </c>
      <c r="E11" s="228">
        <v>30</v>
      </c>
      <c r="F11" s="228">
        <v>1</v>
      </c>
      <c r="G11" s="229">
        <v>0</v>
      </c>
      <c r="H11" s="229">
        <v>141</v>
      </c>
      <c r="I11" s="229">
        <v>132</v>
      </c>
      <c r="J11" s="228">
        <v>132</v>
      </c>
    </row>
    <row r="12" spans="1:10" ht="15" customHeight="1">
      <c r="A12" s="83" t="s">
        <v>35</v>
      </c>
      <c r="B12" s="224">
        <v>267</v>
      </c>
      <c r="C12" s="228">
        <v>257</v>
      </c>
      <c r="D12" s="229">
        <v>16</v>
      </c>
      <c r="E12" s="228">
        <v>16</v>
      </c>
      <c r="F12" s="228">
        <v>13</v>
      </c>
      <c r="G12" s="229">
        <v>0</v>
      </c>
      <c r="H12" s="229">
        <v>155</v>
      </c>
      <c r="I12" s="229">
        <v>154</v>
      </c>
      <c r="J12" s="228">
        <v>154</v>
      </c>
    </row>
    <row r="13" spans="1:10" ht="15" customHeight="1">
      <c r="A13" s="83" t="s">
        <v>36</v>
      </c>
      <c r="B13" s="224">
        <v>135</v>
      </c>
      <c r="C13" s="228">
        <v>128</v>
      </c>
      <c r="D13" s="229">
        <v>18</v>
      </c>
      <c r="E13" s="228">
        <v>17</v>
      </c>
      <c r="F13" s="228">
        <v>2</v>
      </c>
      <c r="G13" s="229">
        <v>0</v>
      </c>
      <c r="H13" s="229">
        <v>82</v>
      </c>
      <c r="I13" s="229">
        <v>34</v>
      </c>
      <c r="J13" s="228">
        <v>29</v>
      </c>
    </row>
    <row r="14" spans="1:10" ht="15" customHeight="1">
      <c r="A14" s="83" t="s">
        <v>37</v>
      </c>
      <c r="B14" s="224">
        <v>733</v>
      </c>
      <c r="C14" s="228">
        <v>724</v>
      </c>
      <c r="D14" s="229">
        <v>38</v>
      </c>
      <c r="E14" s="228">
        <v>38</v>
      </c>
      <c r="F14" s="228">
        <v>9</v>
      </c>
      <c r="G14" s="229">
        <v>0</v>
      </c>
      <c r="H14" s="229">
        <v>245</v>
      </c>
      <c r="I14" s="229">
        <v>404</v>
      </c>
      <c r="J14" s="228">
        <v>404</v>
      </c>
    </row>
    <row r="15" spans="1:10" ht="15" customHeight="1">
      <c r="A15" s="83" t="s">
        <v>38</v>
      </c>
      <c r="B15" s="224">
        <v>482</v>
      </c>
      <c r="C15" s="228">
        <v>465</v>
      </c>
      <c r="D15" s="229">
        <v>35</v>
      </c>
      <c r="E15" s="228">
        <v>35</v>
      </c>
      <c r="F15" s="228">
        <v>14</v>
      </c>
      <c r="G15" s="229">
        <v>12</v>
      </c>
      <c r="H15" s="229">
        <v>222</v>
      </c>
      <c r="I15" s="229">
        <v>243</v>
      </c>
      <c r="J15" s="228">
        <v>243</v>
      </c>
    </row>
    <row r="16" spans="1:10" ht="15" customHeight="1">
      <c r="A16" s="83" t="s">
        <v>39</v>
      </c>
      <c r="B16" s="224">
        <v>193</v>
      </c>
      <c r="C16" s="228">
        <v>189</v>
      </c>
      <c r="D16" s="229">
        <v>16</v>
      </c>
      <c r="E16" s="228">
        <v>16</v>
      </c>
      <c r="F16" s="228">
        <v>16</v>
      </c>
      <c r="G16" s="229">
        <v>0</v>
      </c>
      <c r="H16" s="229">
        <v>162</v>
      </c>
      <c r="I16" s="229">
        <v>84</v>
      </c>
      <c r="J16" s="228">
        <v>82</v>
      </c>
    </row>
    <row r="17" spans="1:10" ht="15" customHeight="1">
      <c r="A17" s="83" t="s">
        <v>40</v>
      </c>
      <c r="B17" s="224">
        <v>133</v>
      </c>
      <c r="C17" s="228">
        <v>133</v>
      </c>
      <c r="D17" s="229">
        <v>14</v>
      </c>
      <c r="E17" s="228">
        <v>14</v>
      </c>
      <c r="F17" s="228">
        <v>5</v>
      </c>
      <c r="G17" s="229">
        <v>0</v>
      </c>
      <c r="H17" s="229">
        <v>98</v>
      </c>
      <c r="I17" s="229">
        <v>65</v>
      </c>
      <c r="J17" s="228">
        <v>65</v>
      </c>
    </row>
    <row r="18" spans="1:10" ht="15" customHeight="1">
      <c r="A18" s="83" t="s">
        <v>41</v>
      </c>
      <c r="B18" s="224">
        <v>451</v>
      </c>
      <c r="C18" s="228">
        <v>428</v>
      </c>
      <c r="D18" s="229">
        <v>11</v>
      </c>
      <c r="E18" s="228">
        <v>11</v>
      </c>
      <c r="F18" s="228">
        <v>25</v>
      </c>
      <c r="G18" s="229">
        <v>0</v>
      </c>
      <c r="H18" s="229">
        <v>173</v>
      </c>
      <c r="I18" s="229">
        <v>249</v>
      </c>
      <c r="J18" s="228">
        <v>249</v>
      </c>
    </row>
    <row r="19" spans="1:10" ht="15" customHeight="1">
      <c r="A19" s="83" t="s">
        <v>42</v>
      </c>
      <c r="B19" s="224">
        <v>752</v>
      </c>
      <c r="C19" s="228">
        <v>716</v>
      </c>
      <c r="D19" s="229">
        <v>48</v>
      </c>
      <c r="E19" s="228">
        <v>44</v>
      </c>
      <c r="F19" s="228">
        <v>9</v>
      </c>
      <c r="G19" s="229">
        <v>9</v>
      </c>
      <c r="H19" s="229">
        <v>427</v>
      </c>
      <c r="I19" s="229">
        <v>368</v>
      </c>
      <c r="J19" s="228">
        <v>362</v>
      </c>
    </row>
    <row r="20" spans="1:10" ht="15" customHeight="1">
      <c r="A20" s="83" t="s">
        <v>43</v>
      </c>
      <c r="B20" s="224">
        <v>303</v>
      </c>
      <c r="C20" s="228">
        <v>278</v>
      </c>
      <c r="D20" s="229">
        <v>21</v>
      </c>
      <c r="E20" s="228">
        <v>21</v>
      </c>
      <c r="F20" s="228">
        <v>3</v>
      </c>
      <c r="G20" s="229">
        <v>0</v>
      </c>
      <c r="H20" s="229">
        <v>196</v>
      </c>
      <c r="I20" s="229">
        <v>170</v>
      </c>
      <c r="J20" s="228">
        <v>170</v>
      </c>
    </row>
    <row r="21" spans="1:10" ht="15" customHeight="1">
      <c r="A21" s="83" t="s">
        <v>44</v>
      </c>
      <c r="B21" s="224">
        <v>183</v>
      </c>
      <c r="C21" s="228">
        <v>178</v>
      </c>
      <c r="D21" s="229">
        <v>20</v>
      </c>
      <c r="E21" s="228">
        <v>18</v>
      </c>
      <c r="F21" s="228">
        <v>1</v>
      </c>
      <c r="G21" s="229">
        <v>0</v>
      </c>
      <c r="H21" s="229">
        <v>99</v>
      </c>
      <c r="I21" s="229">
        <v>78</v>
      </c>
      <c r="J21" s="228">
        <v>78</v>
      </c>
    </row>
    <row r="22" spans="1:10" ht="15" customHeight="1">
      <c r="A22" s="83" t="s">
        <v>45</v>
      </c>
      <c r="B22" s="224">
        <v>371</v>
      </c>
      <c r="C22" s="228">
        <v>366</v>
      </c>
      <c r="D22" s="229">
        <v>65</v>
      </c>
      <c r="E22" s="228">
        <v>65</v>
      </c>
      <c r="F22" s="228">
        <v>0</v>
      </c>
      <c r="G22" s="229">
        <v>7</v>
      </c>
      <c r="H22" s="229">
        <v>159</v>
      </c>
      <c r="I22" s="229">
        <v>200</v>
      </c>
      <c r="J22" s="228">
        <v>199</v>
      </c>
    </row>
    <row r="23" spans="1:10" ht="15" customHeight="1">
      <c r="A23" s="83" t="s">
        <v>46</v>
      </c>
      <c r="B23" s="224">
        <v>654</v>
      </c>
      <c r="C23" s="228">
        <v>620</v>
      </c>
      <c r="D23" s="229">
        <v>32</v>
      </c>
      <c r="E23" s="228">
        <v>31</v>
      </c>
      <c r="F23" s="228">
        <v>17</v>
      </c>
      <c r="G23" s="229">
        <v>0</v>
      </c>
      <c r="H23" s="229">
        <v>342</v>
      </c>
      <c r="I23" s="229">
        <v>315</v>
      </c>
      <c r="J23" s="228">
        <v>313</v>
      </c>
    </row>
    <row r="24" spans="1:10" ht="15" customHeight="1">
      <c r="A24" s="83" t="s">
        <v>47</v>
      </c>
      <c r="B24" s="224">
        <v>395</v>
      </c>
      <c r="C24" s="228">
        <v>386</v>
      </c>
      <c r="D24" s="229">
        <v>31</v>
      </c>
      <c r="E24" s="228">
        <v>30</v>
      </c>
      <c r="F24" s="228">
        <v>0</v>
      </c>
      <c r="G24" s="229">
        <v>8</v>
      </c>
      <c r="H24" s="229">
        <v>278</v>
      </c>
      <c r="I24" s="229">
        <v>166</v>
      </c>
      <c r="J24" s="228">
        <v>165</v>
      </c>
    </row>
    <row r="25" spans="1:10" ht="15" customHeight="1">
      <c r="A25" s="83" t="s">
        <v>48</v>
      </c>
      <c r="B25" s="224">
        <v>402</v>
      </c>
      <c r="C25" s="228">
        <v>383</v>
      </c>
      <c r="D25" s="229">
        <v>25</v>
      </c>
      <c r="E25" s="228">
        <v>25</v>
      </c>
      <c r="F25" s="228">
        <v>10</v>
      </c>
      <c r="G25" s="229">
        <v>20</v>
      </c>
      <c r="H25" s="229">
        <v>238</v>
      </c>
      <c r="I25" s="229">
        <v>240</v>
      </c>
      <c r="J25" s="228">
        <v>240</v>
      </c>
    </row>
    <row r="26" spans="1:10" ht="15" customHeight="1">
      <c r="A26" s="83" t="s">
        <v>49</v>
      </c>
      <c r="B26" s="224">
        <v>594</v>
      </c>
      <c r="C26" s="228">
        <v>561</v>
      </c>
      <c r="D26" s="229">
        <v>32</v>
      </c>
      <c r="E26" s="228">
        <v>32</v>
      </c>
      <c r="F26" s="228">
        <v>13</v>
      </c>
      <c r="G26" s="229">
        <v>0</v>
      </c>
      <c r="H26" s="229">
        <v>363</v>
      </c>
      <c r="I26" s="229">
        <v>170</v>
      </c>
      <c r="J26" s="228">
        <v>170</v>
      </c>
    </row>
    <row r="27" spans="1:10" ht="15" customHeight="1">
      <c r="A27" s="83" t="s">
        <v>50</v>
      </c>
      <c r="B27" s="224">
        <v>1837</v>
      </c>
      <c r="C27" s="228">
        <v>1699</v>
      </c>
      <c r="D27" s="229">
        <v>168</v>
      </c>
      <c r="E27" s="228">
        <v>154</v>
      </c>
      <c r="F27" s="228">
        <v>19</v>
      </c>
      <c r="G27" s="229">
        <v>1</v>
      </c>
      <c r="H27" s="229">
        <v>630</v>
      </c>
      <c r="I27" s="229">
        <v>560</v>
      </c>
      <c r="J27" s="228">
        <v>525</v>
      </c>
    </row>
    <row r="28" spans="1:10">
      <c r="H28" s="131"/>
      <c r="I28" s="132"/>
    </row>
  </sheetData>
  <mergeCells count="11"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" right="0" top="0" bottom="0" header="0.511811023622047" footer="0.511811023622047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8"/>
  <sheetViews>
    <sheetView view="pageBreakPreview" zoomScale="90" zoomScaleNormal="85" zoomScalePageLayoutView="90" workbookViewId="0">
      <selection activeCell="O12" sqref="O12"/>
    </sheetView>
  </sheetViews>
  <sheetFormatPr defaultColWidth="9.140625" defaultRowHeight="15.75"/>
  <cols>
    <col min="1" max="1" width="18.140625" style="121" customWidth="1"/>
    <col min="2" max="2" width="10.5703125" style="121" customWidth="1"/>
    <col min="3" max="3" width="11.28515625" style="122" customWidth="1"/>
    <col min="4" max="4" width="12.42578125" style="122" customWidth="1"/>
    <col min="5" max="5" width="11.85546875" style="122" customWidth="1"/>
    <col min="6" max="6" width="10.5703125" style="122" customWidth="1"/>
    <col min="7" max="7" width="18" style="122" customWidth="1"/>
    <col min="8" max="8" width="14.7109375" style="122" customWidth="1"/>
    <col min="9" max="9" width="10.5703125" style="122" customWidth="1"/>
    <col min="10" max="10" width="12" style="122" customWidth="1"/>
    <col min="11" max="1023" width="9.140625" style="122"/>
  </cols>
  <sheetData>
    <row r="1" spans="1:10" s="123" customFormat="1" ht="45" customHeight="1">
      <c r="A1" s="276" t="s">
        <v>128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s="123" customFormat="1" ht="11.25" customHeight="1">
      <c r="C2" s="124"/>
      <c r="D2" s="124"/>
      <c r="E2" s="124"/>
      <c r="G2" s="124"/>
      <c r="H2" s="124"/>
      <c r="I2" s="124"/>
      <c r="J2" s="133" t="s">
        <v>85</v>
      </c>
    </row>
    <row r="3" spans="1:10" s="125" customFormat="1" ht="21.75" customHeight="1">
      <c r="A3" s="273"/>
      <c r="B3" s="274" t="s">
        <v>86</v>
      </c>
      <c r="C3" s="274" t="s">
        <v>87</v>
      </c>
      <c r="D3" s="274" t="s">
        <v>60</v>
      </c>
      <c r="E3" s="274" t="s">
        <v>88</v>
      </c>
      <c r="F3" s="274" t="s">
        <v>89</v>
      </c>
      <c r="G3" s="274" t="s">
        <v>90</v>
      </c>
      <c r="H3" s="274" t="s">
        <v>93</v>
      </c>
      <c r="I3" s="274" t="s">
        <v>91</v>
      </c>
      <c r="J3" s="275" t="s">
        <v>92</v>
      </c>
    </row>
    <row r="4" spans="1:10" s="126" customFormat="1" ht="9" customHeight="1">
      <c r="A4" s="273"/>
      <c r="B4" s="274"/>
      <c r="C4" s="274"/>
      <c r="D4" s="274"/>
      <c r="E4" s="274"/>
      <c r="F4" s="274"/>
      <c r="G4" s="274"/>
      <c r="H4" s="274"/>
      <c r="I4" s="274"/>
      <c r="J4" s="275"/>
    </row>
    <row r="5" spans="1:10" s="126" customFormat="1" ht="40.5" customHeight="1">
      <c r="A5" s="273"/>
      <c r="B5" s="274"/>
      <c r="C5" s="274"/>
      <c r="D5" s="274"/>
      <c r="E5" s="274"/>
      <c r="F5" s="274"/>
      <c r="G5" s="274"/>
      <c r="H5" s="274"/>
      <c r="I5" s="274"/>
      <c r="J5" s="275"/>
    </row>
    <row r="6" spans="1:10" s="128" customFormat="1" ht="9" customHeight="1">
      <c r="A6" s="127" t="s">
        <v>5</v>
      </c>
      <c r="B6" s="127">
        <v>1</v>
      </c>
      <c r="C6" s="127">
        <v>2</v>
      </c>
      <c r="D6" s="127">
        <v>3</v>
      </c>
      <c r="E6" s="127">
        <v>4</v>
      </c>
      <c r="F6" s="127">
        <v>5</v>
      </c>
      <c r="G6" s="127">
        <v>6</v>
      </c>
      <c r="H6" s="127">
        <v>7</v>
      </c>
      <c r="I6" s="127">
        <v>8</v>
      </c>
      <c r="J6" s="127">
        <v>9</v>
      </c>
    </row>
    <row r="7" spans="1:10" s="130" customFormat="1" ht="24" customHeight="1">
      <c r="A7" s="129" t="s">
        <v>30</v>
      </c>
      <c r="B7" s="227">
        <f t="shared" ref="B7:J7" si="0">SUM(B8:B27)</f>
        <v>7075</v>
      </c>
      <c r="C7" s="227">
        <f t="shared" si="0"/>
        <v>6777</v>
      </c>
      <c r="D7" s="227">
        <f t="shared" si="0"/>
        <v>1213</v>
      </c>
      <c r="E7" s="227">
        <f t="shared" si="0"/>
        <v>1186</v>
      </c>
      <c r="F7" s="227">
        <f t="shared" si="0"/>
        <v>636</v>
      </c>
      <c r="G7" s="227">
        <f t="shared" si="0"/>
        <v>161</v>
      </c>
      <c r="H7" s="227">
        <f t="shared" si="0"/>
        <v>4074</v>
      </c>
      <c r="I7" s="227">
        <f t="shared" si="0"/>
        <v>3432</v>
      </c>
      <c r="J7" s="227">
        <f t="shared" si="0"/>
        <v>3407</v>
      </c>
    </row>
    <row r="8" spans="1:10" ht="15" customHeight="1">
      <c r="A8" s="83" t="s">
        <v>31</v>
      </c>
      <c r="B8" s="224">
        <v>248</v>
      </c>
      <c r="C8" s="228">
        <v>247</v>
      </c>
      <c r="D8" s="229">
        <v>25</v>
      </c>
      <c r="E8" s="228">
        <v>24</v>
      </c>
      <c r="F8" s="228">
        <v>21</v>
      </c>
      <c r="G8" s="229">
        <v>0</v>
      </c>
      <c r="H8" s="229">
        <v>119</v>
      </c>
      <c r="I8" s="229">
        <v>145</v>
      </c>
      <c r="J8" s="228">
        <v>145</v>
      </c>
    </row>
    <row r="9" spans="1:10" ht="15" customHeight="1">
      <c r="A9" s="83" t="s">
        <v>32</v>
      </c>
      <c r="B9" s="224">
        <v>295</v>
      </c>
      <c r="C9" s="228">
        <v>287</v>
      </c>
      <c r="D9" s="229">
        <v>40</v>
      </c>
      <c r="E9" s="228">
        <v>38</v>
      </c>
      <c r="F9" s="228">
        <v>90</v>
      </c>
      <c r="G9" s="229">
        <v>9</v>
      </c>
      <c r="H9" s="229">
        <v>233</v>
      </c>
      <c r="I9" s="229">
        <v>138</v>
      </c>
      <c r="J9" s="228">
        <v>138</v>
      </c>
    </row>
    <row r="10" spans="1:10" ht="15" customHeight="1">
      <c r="A10" s="83" t="s">
        <v>33</v>
      </c>
      <c r="B10" s="224">
        <v>196</v>
      </c>
      <c r="C10" s="228">
        <v>193</v>
      </c>
      <c r="D10" s="229">
        <v>57</v>
      </c>
      <c r="E10" s="228">
        <v>56</v>
      </c>
      <c r="F10" s="228">
        <v>36</v>
      </c>
      <c r="G10" s="229">
        <v>21</v>
      </c>
      <c r="H10" s="229">
        <v>184</v>
      </c>
      <c r="I10" s="229">
        <v>110</v>
      </c>
      <c r="J10" s="228">
        <v>110</v>
      </c>
    </row>
    <row r="11" spans="1:10" ht="15" customHeight="1">
      <c r="A11" s="83" t="s">
        <v>34</v>
      </c>
      <c r="B11" s="224">
        <v>206</v>
      </c>
      <c r="C11" s="228">
        <v>203</v>
      </c>
      <c r="D11" s="229">
        <v>52</v>
      </c>
      <c r="E11" s="228">
        <v>52</v>
      </c>
      <c r="F11" s="228">
        <v>30</v>
      </c>
      <c r="G11" s="229">
        <v>0</v>
      </c>
      <c r="H11" s="229">
        <v>176</v>
      </c>
      <c r="I11" s="229">
        <v>106</v>
      </c>
      <c r="J11" s="228">
        <v>106</v>
      </c>
    </row>
    <row r="12" spans="1:10" ht="15" customHeight="1">
      <c r="A12" s="83" t="s">
        <v>35</v>
      </c>
      <c r="B12" s="224">
        <v>202</v>
      </c>
      <c r="C12" s="228">
        <v>190</v>
      </c>
      <c r="D12" s="229">
        <v>15</v>
      </c>
      <c r="E12" s="228">
        <v>15</v>
      </c>
      <c r="F12" s="228">
        <v>31</v>
      </c>
      <c r="G12" s="229">
        <v>0</v>
      </c>
      <c r="H12" s="229">
        <v>135</v>
      </c>
      <c r="I12" s="229">
        <v>127</v>
      </c>
      <c r="J12" s="228">
        <v>127</v>
      </c>
    </row>
    <row r="13" spans="1:10" ht="15" customHeight="1">
      <c r="A13" s="83" t="s">
        <v>36</v>
      </c>
      <c r="B13" s="224">
        <v>219</v>
      </c>
      <c r="C13" s="228">
        <v>215</v>
      </c>
      <c r="D13" s="229">
        <v>40</v>
      </c>
      <c r="E13" s="228">
        <v>40</v>
      </c>
      <c r="F13" s="228">
        <v>12</v>
      </c>
      <c r="G13" s="229">
        <v>11</v>
      </c>
      <c r="H13" s="229">
        <v>138</v>
      </c>
      <c r="I13" s="229">
        <v>65</v>
      </c>
      <c r="J13" s="228">
        <v>63</v>
      </c>
    </row>
    <row r="14" spans="1:10" ht="15" customHeight="1">
      <c r="A14" s="83" t="s">
        <v>37</v>
      </c>
      <c r="B14" s="224">
        <v>498</v>
      </c>
      <c r="C14" s="228">
        <v>497</v>
      </c>
      <c r="D14" s="229">
        <v>80</v>
      </c>
      <c r="E14" s="228">
        <v>80</v>
      </c>
      <c r="F14" s="228">
        <v>72</v>
      </c>
      <c r="G14" s="229">
        <v>0</v>
      </c>
      <c r="H14" s="229">
        <v>201</v>
      </c>
      <c r="I14" s="229">
        <v>291</v>
      </c>
      <c r="J14" s="228">
        <v>291</v>
      </c>
    </row>
    <row r="15" spans="1:10" ht="15" customHeight="1">
      <c r="A15" s="83" t="s">
        <v>38</v>
      </c>
      <c r="B15" s="224">
        <v>489</v>
      </c>
      <c r="C15" s="228">
        <v>474</v>
      </c>
      <c r="D15" s="229">
        <v>61</v>
      </c>
      <c r="E15" s="228">
        <v>61</v>
      </c>
      <c r="F15" s="228">
        <v>84</v>
      </c>
      <c r="G15" s="229">
        <v>9</v>
      </c>
      <c r="H15" s="229">
        <v>271</v>
      </c>
      <c r="I15" s="229">
        <v>273</v>
      </c>
      <c r="J15" s="228">
        <v>272</v>
      </c>
    </row>
    <row r="16" spans="1:10" ht="15" customHeight="1">
      <c r="A16" s="83" t="s">
        <v>39</v>
      </c>
      <c r="B16" s="224">
        <v>183</v>
      </c>
      <c r="C16" s="228">
        <v>180</v>
      </c>
      <c r="D16" s="229">
        <v>38</v>
      </c>
      <c r="E16" s="228">
        <v>38</v>
      </c>
      <c r="F16" s="228">
        <v>10</v>
      </c>
      <c r="G16" s="229">
        <v>1</v>
      </c>
      <c r="H16" s="229">
        <v>160</v>
      </c>
      <c r="I16" s="229">
        <v>77</v>
      </c>
      <c r="J16" s="228">
        <v>75</v>
      </c>
    </row>
    <row r="17" spans="1:10" ht="15" customHeight="1">
      <c r="A17" s="83" t="s">
        <v>40</v>
      </c>
      <c r="B17" s="224">
        <v>207</v>
      </c>
      <c r="C17" s="228">
        <v>205</v>
      </c>
      <c r="D17" s="229">
        <v>69</v>
      </c>
      <c r="E17" s="228">
        <v>69</v>
      </c>
      <c r="F17" s="228">
        <v>16</v>
      </c>
      <c r="G17" s="229">
        <v>41</v>
      </c>
      <c r="H17" s="229">
        <v>79</v>
      </c>
      <c r="I17" s="229">
        <v>88</v>
      </c>
      <c r="J17" s="228">
        <v>86</v>
      </c>
    </row>
    <row r="18" spans="1:10" ht="15" customHeight="1">
      <c r="A18" s="83" t="s">
        <v>41</v>
      </c>
      <c r="B18" s="224">
        <v>337</v>
      </c>
      <c r="C18" s="228">
        <v>321</v>
      </c>
      <c r="D18" s="229">
        <v>18</v>
      </c>
      <c r="E18" s="228">
        <v>18</v>
      </c>
      <c r="F18" s="228">
        <v>52</v>
      </c>
      <c r="G18" s="229">
        <v>3</v>
      </c>
      <c r="H18" s="229">
        <v>163</v>
      </c>
      <c r="I18" s="229">
        <v>191</v>
      </c>
      <c r="J18" s="228">
        <v>191</v>
      </c>
    </row>
    <row r="19" spans="1:10" ht="15" customHeight="1">
      <c r="A19" s="83" t="s">
        <v>42</v>
      </c>
      <c r="B19" s="224">
        <v>585</v>
      </c>
      <c r="C19" s="228">
        <v>543</v>
      </c>
      <c r="D19" s="229">
        <v>68</v>
      </c>
      <c r="E19" s="228">
        <v>68</v>
      </c>
      <c r="F19" s="228">
        <v>37</v>
      </c>
      <c r="G19" s="229">
        <v>53</v>
      </c>
      <c r="H19" s="229">
        <v>332</v>
      </c>
      <c r="I19" s="229">
        <v>308</v>
      </c>
      <c r="J19" s="228">
        <v>304</v>
      </c>
    </row>
    <row r="20" spans="1:10" ht="15" customHeight="1">
      <c r="A20" s="83" t="s">
        <v>43</v>
      </c>
      <c r="B20" s="224">
        <v>318</v>
      </c>
      <c r="C20" s="228">
        <v>313</v>
      </c>
      <c r="D20" s="229">
        <v>93</v>
      </c>
      <c r="E20" s="228">
        <v>93</v>
      </c>
      <c r="F20" s="228">
        <v>0</v>
      </c>
      <c r="G20" s="229">
        <v>3</v>
      </c>
      <c r="H20" s="229">
        <v>271</v>
      </c>
      <c r="I20" s="229">
        <v>167</v>
      </c>
      <c r="J20" s="228">
        <v>167</v>
      </c>
    </row>
    <row r="21" spans="1:10" ht="15" customHeight="1">
      <c r="A21" s="83" t="s">
        <v>44</v>
      </c>
      <c r="B21" s="224">
        <v>227</v>
      </c>
      <c r="C21" s="228">
        <v>221</v>
      </c>
      <c r="D21" s="229">
        <v>62</v>
      </c>
      <c r="E21" s="228">
        <v>59</v>
      </c>
      <c r="F21" s="228">
        <v>22</v>
      </c>
      <c r="G21" s="229">
        <v>1</v>
      </c>
      <c r="H21" s="229">
        <v>136</v>
      </c>
      <c r="I21" s="229">
        <v>88</v>
      </c>
      <c r="J21" s="228">
        <v>88</v>
      </c>
    </row>
    <row r="22" spans="1:10" ht="15" customHeight="1">
      <c r="A22" s="83" t="s">
        <v>45</v>
      </c>
      <c r="B22" s="224">
        <v>436</v>
      </c>
      <c r="C22" s="228">
        <v>432</v>
      </c>
      <c r="D22" s="229">
        <v>182</v>
      </c>
      <c r="E22" s="228">
        <v>181</v>
      </c>
      <c r="F22" s="228">
        <v>52</v>
      </c>
      <c r="G22" s="229">
        <v>4</v>
      </c>
      <c r="H22" s="229">
        <v>216</v>
      </c>
      <c r="I22" s="229">
        <v>177</v>
      </c>
      <c r="J22" s="228">
        <v>177</v>
      </c>
    </row>
    <row r="23" spans="1:10" ht="15" customHeight="1">
      <c r="A23" s="83" t="s">
        <v>46</v>
      </c>
      <c r="B23" s="224">
        <v>349</v>
      </c>
      <c r="C23" s="228">
        <v>323</v>
      </c>
      <c r="D23" s="229">
        <v>25</v>
      </c>
      <c r="E23" s="228">
        <v>24</v>
      </c>
      <c r="F23" s="228">
        <v>16</v>
      </c>
      <c r="G23" s="229">
        <v>0</v>
      </c>
      <c r="H23" s="229">
        <v>197</v>
      </c>
      <c r="I23" s="229">
        <v>195</v>
      </c>
      <c r="J23" s="228">
        <v>194</v>
      </c>
    </row>
    <row r="24" spans="1:10" ht="15" customHeight="1">
      <c r="A24" s="83" t="s">
        <v>47</v>
      </c>
      <c r="B24" s="224">
        <v>272</v>
      </c>
      <c r="C24" s="228">
        <v>259</v>
      </c>
      <c r="D24" s="229">
        <v>42</v>
      </c>
      <c r="E24" s="228">
        <v>36</v>
      </c>
      <c r="F24" s="228">
        <v>1</v>
      </c>
      <c r="G24" s="229">
        <v>0</v>
      </c>
      <c r="H24" s="229">
        <v>191</v>
      </c>
      <c r="I24" s="229">
        <v>135</v>
      </c>
      <c r="J24" s="228">
        <v>135</v>
      </c>
    </row>
    <row r="25" spans="1:10" ht="15" customHeight="1">
      <c r="A25" s="83" t="s">
        <v>48</v>
      </c>
      <c r="B25" s="224">
        <v>379</v>
      </c>
      <c r="C25" s="228">
        <v>362</v>
      </c>
      <c r="D25" s="229">
        <v>61</v>
      </c>
      <c r="E25" s="228">
        <v>61</v>
      </c>
      <c r="F25" s="228">
        <v>43</v>
      </c>
      <c r="G25" s="229">
        <v>5</v>
      </c>
      <c r="H25" s="229">
        <v>263</v>
      </c>
      <c r="I25" s="229">
        <v>226</v>
      </c>
      <c r="J25" s="228">
        <v>226</v>
      </c>
    </row>
    <row r="26" spans="1:10" ht="15" customHeight="1">
      <c r="A26" s="83" t="s">
        <v>49</v>
      </c>
      <c r="B26" s="224">
        <v>406</v>
      </c>
      <c r="C26" s="228">
        <v>370</v>
      </c>
      <c r="D26" s="229">
        <v>27</v>
      </c>
      <c r="E26" s="228">
        <v>25</v>
      </c>
      <c r="F26" s="228">
        <v>1</v>
      </c>
      <c r="G26" s="229">
        <v>0</v>
      </c>
      <c r="H26" s="229">
        <v>260</v>
      </c>
      <c r="I26" s="229">
        <v>151</v>
      </c>
      <c r="J26" s="228">
        <v>151</v>
      </c>
    </row>
    <row r="27" spans="1:10" ht="15" customHeight="1">
      <c r="A27" s="83" t="s">
        <v>50</v>
      </c>
      <c r="B27" s="224">
        <v>1023</v>
      </c>
      <c r="C27" s="228">
        <v>942</v>
      </c>
      <c r="D27" s="229">
        <v>158</v>
      </c>
      <c r="E27" s="228">
        <v>148</v>
      </c>
      <c r="F27" s="228">
        <v>10</v>
      </c>
      <c r="G27" s="229">
        <v>0</v>
      </c>
      <c r="H27" s="229">
        <v>349</v>
      </c>
      <c r="I27" s="229">
        <v>374</v>
      </c>
      <c r="J27" s="228">
        <v>361</v>
      </c>
    </row>
    <row r="28" spans="1:10">
      <c r="H28" s="131"/>
      <c r="I28" s="132"/>
    </row>
  </sheetData>
  <mergeCells count="11"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" right="0" top="0" bottom="0" header="0.511811023622047" footer="0.511811023622047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view="pageBreakPreview" zoomScale="90" zoomScaleNormal="70" zoomScalePageLayoutView="90" workbookViewId="0">
      <selection activeCell="K14" sqref="K14"/>
    </sheetView>
  </sheetViews>
  <sheetFormatPr defaultColWidth="8" defaultRowHeight="15"/>
  <cols>
    <col min="1" max="1" width="59" style="134" customWidth="1"/>
    <col min="2" max="3" width="15.140625" style="2" customWidth="1"/>
    <col min="4" max="4" width="8.7109375" style="134" customWidth="1"/>
    <col min="5" max="5" width="9.7109375" style="134" customWidth="1"/>
    <col min="6" max="7" width="15.140625" style="134" customWidth="1"/>
    <col min="8" max="8" width="8.85546875" style="134" customWidth="1"/>
    <col min="9" max="10" width="10.85546875" style="134" customWidth="1"/>
    <col min="11" max="11" width="11.28515625" style="134" customWidth="1"/>
    <col min="12" max="1024" width="8" style="134"/>
  </cols>
  <sheetData>
    <row r="1" spans="1:11" ht="27" customHeight="1">
      <c r="A1" s="236" t="s">
        <v>78</v>
      </c>
      <c r="B1" s="236"/>
      <c r="C1" s="236"/>
      <c r="D1" s="236"/>
      <c r="E1" s="236"/>
      <c r="F1" s="236"/>
      <c r="G1" s="236"/>
      <c r="H1" s="236"/>
      <c r="I1" s="236"/>
      <c r="J1" s="135"/>
    </row>
    <row r="2" spans="1:11" ht="23.25" customHeight="1">
      <c r="A2" s="277" t="s">
        <v>94</v>
      </c>
      <c r="B2" s="277"/>
      <c r="C2" s="277"/>
      <c r="D2" s="277"/>
      <c r="E2" s="277"/>
      <c r="F2" s="277"/>
      <c r="G2" s="277"/>
      <c r="H2" s="277"/>
      <c r="I2" s="277"/>
      <c r="J2" s="135"/>
    </row>
    <row r="3" spans="1:11" ht="13.5" customHeight="1">
      <c r="A3" s="136"/>
      <c r="B3" s="136"/>
      <c r="C3" s="136"/>
      <c r="D3" s="136"/>
      <c r="E3" s="136"/>
    </row>
    <row r="4" spans="1:11" s="115" customFormat="1" ht="30.75" customHeight="1">
      <c r="A4" s="278" t="s">
        <v>1</v>
      </c>
      <c r="B4" s="279" t="s">
        <v>95</v>
      </c>
      <c r="C4" s="279"/>
      <c r="D4" s="279"/>
      <c r="E4" s="279"/>
      <c r="F4" s="279" t="s">
        <v>96</v>
      </c>
      <c r="G4" s="279"/>
      <c r="H4" s="279"/>
      <c r="I4" s="279"/>
      <c r="J4" s="137"/>
    </row>
    <row r="5" spans="1:11" s="115" customFormat="1" ht="23.25" customHeight="1">
      <c r="A5" s="278"/>
      <c r="B5" s="238" t="s">
        <v>129</v>
      </c>
      <c r="C5" s="238" t="s">
        <v>130</v>
      </c>
      <c r="D5" s="280" t="s">
        <v>2</v>
      </c>
      <c r="E5" s="280"/>
      <c r="F5" s="238" t="s">
        <v>129</v>
      </c>
      <c r="G5" s="238" t="s">
        <v>130</v>
      </c>
      <c r="H5" s="280" t="s">
        <v>2</v>
      </c>
      <c r="I5" s="280"/>
      <c r="J5" s="138"/>
    </row>
    <row r="6" spans="1:11" s="115" customFormat="1" ht="36.75" customHeight="1">
      <c r="A6" s="278"/>
      <c r="B6" s="239"/>
      <c r="C6" s="239"/>
      <c r="D6" s="139" t="s">
        <v>3</v>
      </c>
      <c r="E6" s="140" t="s">
        <v>97</v>
      </c>
      <c r="F6" s="239"/>
      <c r="G6" s="239"/>
      <c r="H6" s="139" t="s">
        <v>3</v>
      </c>
      <c r="I6" s="140" t="s">
        <v>4</v>
      </c>
      <c r="J6" s="141"/>
    </row>
    <row r="7" spans="1:11" s="143" customFormat="1" ht="15.75" customHeight="1">
      <c r="A7" s="7" t="s">
        <v>5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142"/>
    </row>
    <row r="8" spans="1:11" s="143" customFormat="1" ht="27" customHeight="1">
      <c r="A8" s="144" t="s">
        <v>98</v>
      </c>
      <c r="B8" s="10" t="s">
        <v>62</v>
      </c>
      <c r="C8" s="11">
        <f>'15'!B8</f>
        <v>9130</v>
      </c>
      <c r="D8" s="145" t="s">
        <v>63</v>
      </c>
      <c r="E8" s="145" t="s">
        <v>63</v>
      </c>
      <c r="F8" s="11" t="s">
        <v>62</v>
      </c>
      <c r="G8" s="11">
        <f>'16'!B8</f>
        <v>7006</v>
      </c>
      <c r="H8" s="145" t="s">
        <v>63</v>
      </c>
      <c r="I8" s="146" t="s">
        <v>63</v>
      </c>
      <c r="J8" s="147"/>
      <c r="K8" s="148"/>
    </row>
    <row r="9" spans="1:11" s="115" customFormat="1" ht="27" customHeight="1">
      <c r="A9" s="144" t="s">
        <v>56</v>
      </c>
      <c r="B9" s="11">
        <f>'15'!C8</f>
        <v>18016</v>
      </c>
      <c r="C9" s="11">
        <f>'15'!D8</f>
        <v>8635</v>
      </c>
      <c r="D9" s="145">
        <f>IF(B9=0,"",ROUND(C9/B9*100,1))</f>
        <v>47.9</v>
      </c>
      <c r="E9" s="146">
        <f>C9-B9</f>
        <v>-9381</v>
      </c>
      <c r="F9" s="11">
        <f>'16'!C8</f>
        <v>13433</v>
      </c>
      <c r="G9" s="11">
        <f>'16'!D8</f>
        <v>6791</v>
      </c>
      <c r="H9" s="145">
        <f>IF(F9=0,"",ROUND(G9/F9*100,1))</f>
        <v>50.6</v>
      </c>
      <c r="I9" s="146">
        <f>G9-F9</f>
        <v>-6642</v>
      </c>
      <c r="J9" s="147"/>
      <c r="K9" s="148"/>
    </row>
    <row r="10" spans="1:11" s="115" customFormat="1" ht="27" customHeight="1">
      <c r="A10" s="149" t="s">
        <v>57</v>
      </c>
      <c r="B10" s="11">
        <f>'15'!F8</f>
        <v>6209</v>
      </c>
      <c r="C10" s="11">
        <f>'15'!G8</f>
        <v>1574</v>
      </c>
      <c r="D10" s="145">
        <f>IF(B10=0,"",ROUND(C10/B10*100,1))</f>
        <v>25.4</v>
      </c>
      <c r="E10" s="146">
        <f>C10-B10</f>
        <v>-4635</v>
      </c>
      <c r="F10" s="11">
        <f>'16'!F8</f>
        <v>4987</v>
      </c>
      <c r="G10" s="11">
        <f>'16'!G8</f>
        <v>333</v>
      </c>
      <c r="H10" s="145">
        <f>IF(F10=0,"",ROUND(G10/F10*100,1))</f>
        <v>6.7</v>
      </c>
      <c r="I10" s="146">
        <f>G10-F10</f>
        <v>-4654</v>
      </c>
      <c r="J10" s="147"/>
      <c r="K10" s="148"/>
    </row>
    <row r="11" spans="1:11" s="115" customFormat="1" ht="27" customHeight="1">
      <c r="A11" s="144" t="s">
        <v>10</v>
      </c>
      <c r="B11" s="11">
        <f>'15'!I8</f>
        <v>814</v>
      </c>
      <c r="C11" s="11">
        <f>'15'!J8</f>
        <v>231</v>
      </c>
      <c r="D11" s="145">
        <f>IF(B11=0,"",ROUND(C11/B11*100,1))</f>
        <v>28.4</v>
      </c>
      <c r="E11" s="146">
        <f>C11-B11</f>
        <v>-583</v>
      </c>
      <c r="F11" s="11">
        <f>'16'!I8</f>
        <v>1626</v>
      </c>
      <c r="G11" s="11">
        <f>'16'!J8</f>
        <v>610</v>
      </c>
      <c r="H11" s="145">
        <f>IF(F11=0,"",ROUND(G11/F11*100,1))</f>
        <v>37.5</v>
      </c>
      <c r="I11" s="146">
        <f>G11-F11</f>
        <v>-1016</v>
      </c>
      <c r="J11" s="147"/>
      <c r="K11" s="148"/>
    </row>
    <row r="12" spans="1:11" s="115" customFormat="1" ht="39.75" customHeight="1">
      <c r="A12" s="144" t="s">
        <v>58</v>
      </c>
      <c r="B12" s="11">
        <f>'15'!L8</f>
        <v>349</v>
      </c>
      <c r="C12" s="11">
        <f>'15'!M8</f>
        <v>72</v>
      </c>
      <c r="D12" s="145">
        <f>IF(B12=0,"",ROUND(C12/B12*100,1))</f>
        <v>20.6</v>
      </c>
      <c r="E12" s="146">
        <f>C12-B12</f>
        <v>-277</v>
      </c>
      <c r="F12" s="11">
        <f>'16'!L8</f>
        <v>759</v>
      </c>
      <c r="G12" s="11">
        <f>'16'!M8</f>
        <v>159</v>
      </c>
      <c r="H12" s="145">
        <f>IF(F12=0,"",ROUND(G12/F12*100,1))</f>
        <v>20.9</v>
      </c>
      <c r="I12" s="146">
        <f>G12-F12</f>
        <v>-600</v>
      </c>
      <c r="J12" s="147"/>
      <c r="K12" s="148"/>
    </row>
    <row r="13" spans="1:11" s="115" customFormat="1" ht="39.75" customHeight="1">
      <c r="A13" s="144" t="s">
        <v>12</v>
      </c>
      <c r="B13" s="11">
        <f>'15'!O8</f>
        <v>14468</v>
      </c>
      <c r="C13" s="11">
        <f>'15'!P8</f>
        <v>4381</v>
      </c>
      <c r="D13" s="145">
        <f>IF(B13=0,"",ROUND(C13/B13*100,1))</f>
        <v>30.3</v>
      </c>
      <c r="E13" s="146">
        <f>C13-B13</f>
        <v>-10087</v>
      </c>
      <c r="F13" s="11">
        <f>'16'!O8</f>
        <v>11558</v>
      </c>
      <c r="G13" s="11">
        <f>'16'!P8</f>
        <v>4308</v>
      </c>
      <c r="H13" s="145">
        <f>IF(F13=0,"",ROUND(G13/F13*100,1))</f>
        <v>37.299999999999997</v>
      </c>
      <c r="I13" s="146">
        <f>G13-F13</f>
        <v>-7250</v>
      </c>
      <c r="J13" s="147"/>
      <c r="K13" s="148"/>
    </row>
    <row r="14" spans="1:11" s="115" customFormat="1" ht="12.75" customHeight="1">
      <c r="A14" s="150"/>
      <c r="B14" s="282" t="s">
        <v>13</v>
      </c>
      <c r="C14" s="282"/>
      <c r="D14" s="282"/>
      <c r="E14" s="282"/>
      <c r="F14" s="282"/>
      <c r="G14" s="282"/>
      <c r="H14" s="282"/>
      <c r="I14" s="282"/>
      <c r="J14" s="151"/>
      <c r="K14" s="148"/>
    </row>
    <row r="15" spans="1:11" s="115" customFormat="1" ht="18" customHeight="1">
      <c r="A15" s="152"/>
      <c r="B15" s="282"/>
      <c r="C15" s="282"/>
      <c r="D15" s="282"/>
      <c r="E15" s="282"/>
      <c r="F15" s="282"/>
      <c r="G15" s="282"/>
      <c r="H15" s="282"/>
      <c r="I15" s="282"/>
      <c r="J15" s="151"/>
      <c r="K15" s="148"/>
    </row>
    <row r="16" spans="1:11" s="115" customFormat="1" ht="20.25" customHeight="1">
      <c r="A16" s="278" t="s">
        <v>1</v>
      </c>
      <c r="B16" s="283" t="s">
        <v>131</v>
      </c>
      <c r="C16" s="283" t="s">
        <v>132</v>
      </c>
      <c r="D16" s="280" t="s">
        <v>2</v>
      </c>
      <c r="E16" s="280"/>
      <c r="F16" s="283" t="s">
        <v>131</v>
      </c>
      <c r="G16" s="283" t="s">
        <v>132</v>
      </c>
      <c r="H16" s="280" t="s">
        <v>2</v>
      </c>
      <c r="I16" s="280"/>
      <c r="J16" s="138"/>
      <c r="K16" s="148"/>
    </row>
    <row r="17" spans="1:11" ht="39" customHeight="1">
      <c r="A17" s="278"/>
      <c r="B17" s="284"/>
      <c r="C17" s="284"/>
      <c r="D17" s="153" t="s">
        <v>3</v>
      </c>
      <c r="E17" s="140" t="s">
        <v>99</v>
      </c>
      <c r="F17" s="284"/>
      <c r="G17" s="284"/>
      <c r="H17" s="153" t="s">
        <v>3</v>
      </c>
      <c r="I17" s="140" t="s">
        <v>14</v>
      </c>
      <c r="J17" s="141"/>
      <c r="K17" s="154"/>
    </row>
    <row r="18" spans="1:11" ht="27" customHeight="1">
      <c r="A18" s="144" t="s">
        <v>100</v>
      </c>
      <c r="B18" s="155" t="s">
        <v>62</v>
      </c>
      <c r="C18" s="156">
        <f>'15'!R8</f>
        <v>4140</v>
      </c>
      <c r="D18" s="157" t="s">
        <v>63</v>
      </c>
      <c r="E18" s="158" t="s">
        <v>63</v>
      </c>
      <c r="F18" s="159" t="s">
        <v>62</v>
      </c>
      <c r="G18" s="160">
        <f>'16'!R8</f>
        <v>3372</v>
      </c>
      <c r="H18" s="157" t="s">
        <v>63</v>
      </c>
      <c r="I18" s="158" t="s">
        <v>63</v>
      </c>
      <c r="J18" s="161"/>
      <c r="K18" s="154"/>
    </row>
    <row r="19" spans="1:11" ht="27" customHeight="1">
      <c r="A19" s="162" t="s">
        <v>56</v>
      </c>
      <c r="B19" s="156">
        <f>'15'!S8</f>
        <v>4367</v>
      </c>
      <c r="C19" s="156">
        <f>'15'!T8</f>
        <v>4087</v>
      </c>
      <c r="D19" s="163">
        <f>IF(B19=0,"",ROUND(C19/B19*100,1))</f>
        <v>93.6</v>
      </c>
      <c r="E19" s="164">
        <f>C19-B19</f>
        <v>-280</v>
      </c>
      <c r="F19" s="160">
        <f>'16'!S8</f>
        <v>3333</v>
      </c>
      <c r="G19" s="160">
        <f>'16'!T8</f>
        <v>3345</v>
      </c>
      <c r="H19" s="163">
        <f>IF(F19=0,"",ROUND(G19/F19*100,1))</f>
        <v>100.4</v>
      </c>
      <c r="I19" s="164">
        <f>G19-F19</f>
        <v>12</v>
      </c>
      <c r="J19" s="161"/>
      <c r="K19" s="154"/>
    </row>
    <row r="20" spans="1:11" ht="63" customHeight="1">
      <c r="A20" s="281" t="s">
        <v>17</v>
      </c>
      <c r="B20" s="281"/>
      <c r="C20" s="281"/>
      <c r="D20" s="281"/>
      <c r="E20" s="281"/>
      <c r="F20" s="281"/>
      <c r="G20" s="281"/>
      <c r="H20" s="281"/>
      <c r="I20" s="281"/>
      <c r="K20" s="2"/>
    </row>
  </sheetData>
  <mergeCells count="20">
    <mergeCell ref="A20:I20"/>
    <mergeCell ref="B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17013888888888901" right="0.17013888888888901" top="0.32013888888888897" bottom="0.17013888888888901" header="0.511811023622047" footer="0.511811023622047"/>
  <pageSetup paperSize="9" scale="9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0"/>
  <sheetViews>
    <sheetView view="pageBreakPreview" zoomScale="90" zoomScaleNormal="80" zoomScalePageLayoutView="90" workbookViewId="0">
      <selection activeCell="X12" sqref="X12"/>
    </sheetView>
  </sheetViews>
  <sheetFormatPr defaultColWidth="9.140625" defaultRowHeight="15.75"/>
  <cols>
    <col min="1" max="1" width="18.28515625" style="165" customWidth="1"/>
    <col min="2" max="2" width="13.140625" style="166" customWidth="1"/>
    <col min="3" max="4" width="9.28515625" style="166" customWidth="1"/>
    <col min="5" max="5" width="7.42578125" style="166" customWidth="1"/>
    <col min="6" max="7" width="9.28515625" style="166" customWidth="1"/>
    <col min="8" max="8" width="7" style="166" customWidth="1"/>
    <col min="9" max="10" width="9.28515625" style="166" customWidth="1"/>
    <col min="11" max="11" width="7.42578125" style="166" customWidth="1"/>
    <col min="12" max="12" width="10.5703125" style="166" customWidth="1"/>
    <col min="13" max="13" width="9.28515625" style="166" customWidth="1"/>
    <col min="14" max="14" width="7.85546875" style="166" customWidth="1"/>
    <col min="15" max="15" width="11.5703125" style="166" customWidth="1"/>
    <col min="16" max="16" width="11.7109375" style="166" customWidth="1"/>
    <col min="17" max="17" width="7.85546875" style="166" customWidth="1"/>
    <col min="18" max="18" width="19.28515625" style="166" customWidth="1"/>
    <col min="19" max="19" width="12" style="166" customWidth="1"/>
    <col min="20" max="20" width="11.7109375" style="166" customWidth="1"/>
    <col min="21" max="21" width="7.85546875" style="166" customWidth="1"/>
    <col min="22" max="1021" width="9.140625" style="167"/>
  </cols>
  <sheetData>
    <row r="1" spans="1:25" s="171" customFormat="1" ht="20.25" customHeight="1">
      <c r="A1" s="168"/>
      <c r="B1" s="285" t="s">
        <v>101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169"/>
      <c r="O1" s="169"/>
      <c r="P1" s="169"/>
      <c r="Q1" s="169"/>
      <c r="R1" s="169"/>
      <c r="S1" s="170"/>
      <c r="T1" s="170"/>
      <c r="U1" s="172" t="s">
        <v>18</v>
      </c>
    </row>
    <row r="2" spans="1:25" s="171" customFormat="1" ht="20.25" customHeight="1">
      <c r="B2" s="285" t="s">
        <v>133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173"/>
      <c r="O2" s="173"/>
      <c r="P2" s="173"/>
      <c r="Q2" s="173"/>
      <c r="R2" s="173"/>
      <c r="S2" s="174"/>
      <c r="T2" s="174"/>
    </row>
    <row r="3" spans="1:25" s="171" customFormat="1" ht="15" customHeight="1">
      <c r="B3" s="175"/>
      <c r="C3" s="175"/>
      <c r="D3" s="175"/>
      <c r="E3" s="175"/>
      <c r="F3" s="175"/>
      <c r="G3" s="175"/>
      <c r="H3" s="175"/>
      <c r="I3" s="175"/>
      <c r="J3" s="175"/>
      <c r="L3" s="175"/>
      <c r="M3" s="73"/>
      <c r="N3" s="73" t="s">
        <v>19</v>
      </c>
      <c r="O3" s="175"/>
      <c r="P3" s="175"/>
      <c r="Q3" s="176"/>
      <c r="R3" s="175"/>
      <c r="S3" s="177"/>
      <c r="T3" s="178"/>
      <c r="U3" s="73" t="s">
        <v>19</v>
      </c>
    </row>
    <row r="4" spans="1:25" s="181" customFormat="1" ht="21" customHeight="1">
      <c r="A4" s="286"/>
      <c r="B4" s="287" t="s">
        <v>102</v>
      </c>
      <c r="C4" s="287" t="s">
        <v>103</v>
      </c>
      <c r="D4" s="287"/>
      <c r="E4" s="287"/>
      <c r="F4" s="287" t="s">
        <v>66</v>
      </c>
      <c r="G4" s="287"/>
      <c r="H4" s="287"/>
      <c r="I4" s="287" t="s">
        <v>67</v>
      </c>
      <c r="J4" s="287"/>
      <c r="K4" s="287"/>
      <c r="L4" s="287" t="s">
        <v>90</v>
      </c>
      <c r="M4" s="287"/>
      <c r="N4" s="287"/>
      <c r="O4" s="287" t="s">
        <v>25</v>
      </c>
      <c r="P4" s="287"/>
      <c r="Q4" s="287"/>
      <c r="R4" s="287" t="s">
        <v>77</v>
      </c>
      <c r="S4" s="288" t="s">
        <v>70</v>
      </c>
      <c r="T4" s="288"/>
      <c r="U4" s="288"/>
      <c r="V4" s="179"/>
      <c r="W4" s="180"/>
      <c r="X4" s="180"/>
      <c r="Y4" s="180"/>
    </row>
    <row r="5" spans="1:25" s="182" customFormat="1" ht="22.5" customHeight="1">
      <c r="A5" s="286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8"/>
      <c r="T5" s="288"/>
      <c r="U5" s="288"/>
      <c r="V5" s="179"/>
      <c r="W5" s="180"/>
      <c r="X5" s="180"/>
      <c r="Y5" s="180"/>
    </row>
    <row r="6" spans="1:25" s="187" customFormat="1" ht="18.75" customHeight="1">
      <c r="A6" s="286"/>
      <c r="B6" s="183" t="s">
        <v>28</v>
      </c>
      <c r="C6" s="183" t="s">
        <v>29</v>
      </c>
      <c r="D6" s="183" t="s">
        <v>28</v>
      </c>
      <c r="E6" s="184" t="s">
        <v>3</v>
      </c>
      <c r="F6" s="183" t="s">
        <v>29</v>
      </c>
      <c r="G6" s="183" t="s">
        <v>28</v>
      </c>
      <c r="H6" s="184" t="s">
        <v>3</v>
      </c>
      <c r="I6" s="183" t="s">
        <v>29</v>
      </c>
      <c r="J6" s="183" t="s">
        <v>28</v>
      </c>
      <c r="K6" s="184" t="s">
        <v>3</v>
      </c>
      <c r="L6" s="183" t="s">
        <v>29</v>
      </c>
      <c r="M6" s="183" t="s">
        <v>28</v>
      </c>
      <c r="N6" s="184" t="s">
        <v>3</v>
      </c>
      <c r="O6" s="183" t="s">
        <v>29</v>
      </c>
      <c r="P6" s="183" t="s">
        <v>28</v>
      </c>
      <c r="Q6" s="184" t="s">
        <v>3</v>
      </c>
      <c r="R6" s="183" t="s">
        <v>28</v>
      </c>
      <c r="S6" s="183" t="s">
        <v>29</v>
      </c>
      <c r="T6" s="183" t="s">
        <v>28</v>
      </c>
      <c r="U6" s="184" t="s">
        <v>3</v>
      </c>
      <c r="V6" s="185"/>
      <c r="W6" s="186"/>
      <c r="X6" s="186"/>
      <c r="Y6" s="186"/>
    </row>
    <row r="7" spans="1:25" s="192" customFormat="1" ht="12.75" customHeight="1">
      <c r="A7" s="188" t="s">
        <v>5</v>
      </c>
      <c r="B7" s="189">
        <v>1</v>
      </c>
      <c r="C7" s="189">
        <v>2</v>
      </c>
      <c r="D7" s="189">
        <v>3</v>
      </c>
      <c r="E7" s="189">
        <v>4</v>
      </c>
      <c r="F7" s="189">
        <v>5</v>
      </c>
      <c r="G7" s="189">
        <v>6</v>
      </c>
      <c r="H7" s="189">
        <v>7</v>
      </c>
      <c r="I7" s="189">
        <v>8</v>
      </c>
      <c r="J7" s="189">
        <v>9</v>
      </c>
      <c r="K7" s="189">
        <v>10</v>
      </c>
      <c r="L7" s="189">
        <v>11</v>
      </c>
      <c r="M7" s="189">
        <v>12</v>
      </c>
      <c r="N7" s="189">
        <v>13</v>
      </c>
      <c r="O7" s="189">
        <v>14</v>
      </c>
      <c r="P7" s="189">
        <v>15</v>
      </c>
      <c r="Q7" s="189">
        <v>16</v>
      </c>
      <c r="R7" s="189">
        <v>17</v>
      </c>
      <c r="S7" s="189">
        <v>18</v>
      </c>
      <c r="T7" s="189">
        <v>19</v>
      </c>
      <c r="U7" s="189">
        <v>20</v>
      </c>
      <c r="V7" s="190"/>
      <c r="W7" s="191"/>
      <c r="X7" s="191"/>
      <c r="Y7" s="191"/>
    </row>
    <row r="8" spans="1:25" s="196" customFormat="1" ht="28.5">
      <c r="A8" s="193" t="s">
        <v>30</v>
      </c>
      <c r="B8" s="233">
        <f>SUM(B9:B28)</f>
        <v>9130</v>
      </c>
      <c r="C8" s="233">
        <f>SUM(C9:C28)</f>
        <v>18016</v>
      </c>
      <c r="D8" s="233">
        <f>SUM(D9:D28)</f>
        <v>8635</v>
      </c>
      <c r="E8" s="230">
        <f t="shared" ref="E8:E28" si="0">IF(C8=0,"",ROUND(D8/C8*100,1))</f>
        <v>47.9</v>
      </c>
      <c r="F8" s="233">
        <f>SUM(F9:F28)</f>
        <v>6209</v>
      </c>
      <c r="G8" s="233">
        <f>SUM(G9:G28)</f>
        <v>1574</v>
      </c>
      <c r="H8" s="230">
        <f t="shared" ref="H8:H28" si="1">IF(F8=0,"",ROUND(G8/F8*100,1))</f>
        <v>25.4</v>
      </c>
      <c r="I8" s="233">
        <f>SUM(I9:I28)</f>
        <v>814</v>
      </c>
      <c r="J8" s="233">
        <f>SUM(J9:J28)</f>
        <v>231</v>
      </c>
      <c r="K8" s="230">
        <f t="shared" ref="K8:K28" si="2">IF(I8=0,"",ROUND(J8/I8*100,1))</f>
        <v>28.4</v>
      </c>
      <c r="L8" s="233">
        <f>SUM(L9:L28)</f>
        <v>349</v>
      </c>
      <c r="M8" s="233">
        <f>SUM(M9:M28)</f>
        <v>72</v>
      </c>
      <c r="N8" s="230">
        <f t="shared" ref="N8:N28" si="3">IF(L8=0,"",ROUND(M8/L8*100,1))</f>
        <v>20.6</v>
      </c>
      <c r="O8" s="233">
        <f>SUM(O9:O28)</f>
        <v>14468</v>
      </c>
      <c r="P8" s="233">
        <f>SUM(P9:P28)</f>
        <v>4381</v>
      </c>
      <c r="Q8" s="230">
        <f t="shared" ref="Q8:Q28" si="4">IF(O8=0,"",ROUND(P8/O8*100,1))</f>
        <v>30.3</v>
      </c>
      <c r="R8" s="233">
        <f>SUM(R9:R28)</f>
        <v>4140</v>
      </c>
      <c r="S8" s="233">
        <f>SUM(S9:S28)</f>
        <v>4367</v>
      </c>
      <c r="T8" s="233">
        <f>SUM(T9:T28)</f>
        <v>4087</v>
      </c>
      <c r="U8" s="230">
        <f t="shared" ref="U8:U28" si="5">IF(S8=0,"",ROUND(T8/S8*100,1))</f>
        <v>93.6</v>
      </c>
      <c r="V8" s="194"/>
      <c r="W8" s="195"/>
      <c r="X8" s="195"/>
      <c r="Y8" s="195"/>
    </row>
    <row r="9" spans="1:25" s="166" customFormat="1">
      <c r="A9" s="197" t="s">
        <v>31</v>
      </c>
      <c r="B9" s="232">
        <v>222</v>
      </c>
      <c r="C9" s="232">
        <v>427</v>
      </c>
      <c r="D9" s="232">
        <v>217</v>
      </c>
      <c r="E9" s="231">
        <f t="shared" si="0"/>
        <v>50.8</v>
      </c>
      <c r="F9" s="232">
        <v>204</v>
      </c>
      <c r="G9" s="232">
        <v>24</v>
      </c>
      <c r="H9" s="231">
        <f t="shared" si="1"/>
        <v>11.8</v>
      </c>
      <c r="I9" s="232">
        <v>11</v>
      </c>
      <c r="J9" s="232">
        <v>2</v>
      </c>
      <c r="K9" s="231">
        <f t="shared" si="2"/>
        <v>18.2</v>
      </c>
      <c r="L9" s="232">
        <v>46</v>
      </c>
      <c r="M9" s="232">
        <v>0</v>
      </c>
      <c r="N9" s="231">
        <f t="shared" si="3"/>
        <v>0</v>
      </c>
      <c r="O9" s="232">
        <v>412</v>
      </c>
      <c r="P9" s="232">
        <v>103</v>
      </c>
      <c r="Q9" s="231">
        <f t="shared" si="4"/>
        <v>25</v>
      </c>
      <c r="R9" s="232">
        <v>112</v>
      </c>
      <c r="S9" s="232">
        <v>97</v>
      </c>
      <c r="T9" s="232">
        <v>112</v>
      </c>
      <c r="U9" s="231">
        <f t="shared" si="5"/>
        <v>115.5</v>
      </c>
      <c r="V9" s="198"/>
      <c r="W9" s="199"/>
      <c r="X9" s="199"/>
      <c r="Y9" s="199"/>
    </row>
    <row r="10" spans="1:25" s="166" customFormat="1">
      <c r="A10" s="197" t="s">
        <v>32</v>
      </c>
      <c r="B10" s="232">
        <v>197</v>
      </c>
      <c r="C10" s="232">
        <v>360</v>
      </c>
      <c r="D10" s="232">
        <v>188</v>
      </c>
      <c r="E10" s="231">
        <f t="shared" si="0"/>
        <v>52.2</v>
      </c>
      <c r="F10" s="232">
        <v>141</v>
      </c>
      <c r="G10" s="232">
        <v>31</v>
      </c>
      <c r="H10" s="231">
        <f t="shared" si="1"/>
        <v>22</v>
      </c>
      <c r="I10" s="232">
        <v>30</v>
      </c>
      <c r="J10" s="232">
        <v>18</v>
      </c>
      <c r="K10" s="231">
        <f t="shared" si="2"/>
        <v>60</v>
      </c>
      <c r="L10" s="232">
        <v>4</v>
      </c>
      <c r="M10" s="232">
        <v>2</v>
      </c>
      <c r="N10" s="231">
        <f t="shared" si="3"/>
        <v>50</v>
      </c>
      <c r="O10" s="232">
        <v>337</v>
      </c>
      <c r="P10" s="232">
        <v>132</v>
      </c>
      <c r="Q10" s="231">
        <f t="shared" si="4"/>
        <v>39.200000000000003</v>
      </c>
      <c r="R10" s="232">
        <v>79</v>
      </c>
      <c r="S10" s="232">
        <v>106</v>
      </c>
      <c r="T10" s="232">
        <v>79</v>
      </c>
      <c r="U10" s="231">
        <f t="shared" si="5"/>
        <v>74.5</v>
      </c>
      <c r="V10" s="198"/>
      <c r="W10" s="199"/>
      <c r="X10" s="199"/>
      <c r="Y10" s="199"/>
    </row>
    <row r="11" spans="1:25" s="166" customFormat="1">
      <c r="A11" s="197" t="s">
        <v>33</v>
      </c>
      <c r="B11" s="232">
        <v>203</v>
      </c>
      <c r="C11" s="232">
        <v>457</v>
      </c>
      <c r="D11" s="232">
        <v>197</v>
      </c>
      <c r="E11" s="231">
        <f t="shared" si="0"/>
        <v>43.1</v>
      </c>
      <c r="F11" s="232">
        <v>158</v>
      </c>
      <c r="G11" s="232">
        <v>64</v>
      </c>
      <c r="H11" s="231">
        <f t="shared" si="1"/>
        <v>40.5</v>
      </c>
      <c r="I11" s="232">
        <v>43</v>
      </c>
      <c r="J11" s="232">
        <v>25</v>
      </c>
      <c r="K11" s="231">
        <f t="shared" si="2"/>
        <v>58.1</v>
      </c>
      <c r="L11" s="232">
        <v>0</v>
      </c>
      <c r="M11" s="232">
        <v>0</v>
      </c>
      <c r="N11" s="231" t="str">
        <f t="shared" si="3"/>
        <v/>
      </c>
      <c r="O11" s="232">
        <v>430</v>
      </c>
      <c r="P11" s="232">
        <v>182</v>
      </c>
      <c r="Q11" s="231">
        <f t="shared" si="4"/>
        <v>42.3</v>
      </c>
      <c r="R11" s="232">
        <v>120</v>
      </c>
      <c r="S11" s="232">
        <v>110</v>
      </c>
      <c r="T11" s="232">
        <v>120</v>
      </c>
      <c r="U11" s="231">
        <f t="shared" si="5"/>
        <v>109.1</v>
      </c>
      <c r="V11" s="198"/>
      <c r="W11" s="199"/>
      <c r="X11" s="199"/>
      <c r="Y11" s="199"/>
    </row>
    <row r="12" spans="1:25" s="166" customFormat="1">
      <c r="A12" s="197" t="s">
        <v>34</v>
      </c>
      <c r="B12" s="232">
        <v>199</v>
      </c>
      <c r="C12" s="232">
        <v>302</v>
      </c>
      <c r="D12" s="232">
        <v>195</v>
      </c>
      <c r="E12" s="231">
        <f t="shared" si="0"/>
        <v>64.599999999999994</v>
      </c>
      <c r="F12" s="232">
        <v>147</v>
      </c>
      <c r="G12" s="232">
        <v>70</v>
      </c>
      <c r="H12" s="231">
        <f t="shared" si="1"/>
        <v>47.6</v>
      </c>
      <c r="I12" s="232">
        <v>15</v>
      </c>
      <c r="J12" s="232">
        <v>5</v>
      </c>
      <c r="K12" s="231">
        <f t="shared" si="2"/>
        <v>33.299999999999997</v>
      </c>
      <c r="L12" s="232">
        <v>0</v>
      </c>
      <c r="M12" s="232">
        <v>0</v>
      </c>
      <c r="N12" s="231" t="str">
        <f t="shared" si="3"/>
        <v/>
      </c>
      <c r="O12" s="232">
        <v>272</v>
      </c>
      <c r="P12" s="232">
        <v>111</v>
      </c>
      <c r="Q12" s="231">
        <f t="shared" si="4"/>
        <v>40.799999999999997</v>
      </c>
      <c r="R12" s="232">
        <v>115</v>
      </c>
      <c r="S12" s="232">
        <v>81</v>
      </c>
      <c r="T12" s="232">
        <v>115</v>
      </c>
      <c r="U12" s="231">
        <f t="shared" si="5"/>
        <v>142</v>
      </c>
      <c r="V12" s="198"/>
      <c r="W12" s="199"/>
      <c r="X12" s="199"/>
      <c r="Y12" s="199"/>
    </row>
    <row r="13" spans="1:25" s="166" customFormat="1">
      <c r="A13" s="197" t="s">
        <v>35</v>
      </c>
      <c r="B13" s="232">
        <v>343</v>
      </c>
      <c r="C13" s="232">
        <v>415</v>
      </c>
      <c r="D13" s="232">
        <v>323</v>
      </c>
      <c r="E13" s="231">
        <f t="shared" si="0"/>
        <v>77.8</v>
      </c>
      <c r="F13" s="232">
        <v>153</v>
      </c>
      <c r="G13" s="232">
        <v>27</v>
      </c>
      <c r="H13" s="231">
        <f t="shared" si="1"/>
        <v>17.600000000000001</v>
      </c>
      <c r="I13" s="232">
        <v>64</v>
      </c>
      <c r="J13" s="232">
        <v>23</v>
      </c>
      <c r="K13" s="231">
        <f t="shared" si="2"/>
        <v>35.9</v>
      </c>
      <c r="L13" s="232">
        <v>27</v>
      </c>
      <c r="M13" s="232">
        <v>0</v>
      </c>
      <c r="N13" s="231">
        <f t="shared" si="3"/>
        <v>0</v>
      </c>
      <c r="O13" s="232">
        <v>407</v>
      </c>
      <c r="P13" s="232">
        <v>205</v>
      </c>
      <c r="Q13" s="231">
        <f t="shared" si="4"/>
        <v>50.4</v>
      </c>
      <c r="R13" s="232">
        <v>211</v>
      </c>
      <c r="S13" s="232">
        <v>100</v>
      </c>
      <c r="T13" s="232">
        <v>211</v>
      </c>
      <c r="U13" s="231">
        <f t="shared" si="5"/>
        <v>211</v>
      </c>
      <c r="V13" s="198"/>
      <c r="W13" s="199"/>
      <c r="X13" s="199"/>
      <c r="Y13" s="199"/>
    </row>
    <row r="14" spans="1:25" s="166" customFormat="1">
      <c r="A14" s="197" t="s">
        <v>36</v>
      </c>
      <c r="B14" s="232">
        <v>129</v>
      </c>
      <c r="C14" s="232">
        <v>355</v>
      </c>
      <c r="D14" s="232">
        <v>125</v>
      </c>
      <c r="E14" s="231">
        <f t="shared" si="0"/>
        <v>35.200000000000003</v>
      </c>
      <c r="F14" s="232">
        <v>171</v>
      </c>
      <c r="G14" s="232">
        <v>56</v>
      </c>
      <c r="H14" s="231">
        <f t="shared" si="1"/>
        <v>32.700000000000003</v>
      </c>
      <c r="I14" s="232">
        <v>28</v>
      </c>
      <c r="J14" s="232">
        <v>3</v>
      </c>
      <c r="K14" s="231">
        <f t="shared" si="2"/>
        <v>10.7</v>
      </c>
      <c r="L14" s="232">
        <v>24</v>
      </c>
      <c r="M14" s="232">
        <v>6</v>
      </c>
      <c r="N14" s="231">
        <f t="shared" si="3"/>
        <v>25</v>
      </c>
      <c r="O14" s="232">
        <v>309</v>
      </c>
      <c r="P14" s="232">
        <v>78</v>
      </c>
      <c r="Q14" s="231">
        <f t="shared" si="4"/>
        <v>25.2</v>
      </c>
      <c r="R14" s="232">
        <v>31</v>
      </c>
      <c r="S14" s="232">
        <v>83</v>
      </c>
      <c r="T14" s="232">
        <v>29</v>
      </c>
      <c r="U14" s="231">
        <f t="shared" si="5"/>
        <v>34.9</v>
      </c>
      <c r="V14" s="198"/>
      <c r="W14" s="199"/>
      <c r="X14" s="199"/>
      <c r="Y14" s="199"/>
    </row>
    <row r="15" spans="1:25" s="166" customFormat="1">
      <c r="A15" s="197" t="s">
        <v>37</v>
      </c>
      <c r="B15" s="232">
        <v>765</v>
      </c>
      <c r="C15" s="232">
        <v>1666</v>
      </c>
      <c r="D15" s="232">
        <v>754</v>
      </c>
      <c r="E15" s="231">
        <f t="shared" si="0"/>
        <v>45.3</v>
      </c>
      <c r="F15" s="232">
        <v>719</v>
      </c>
      <c r="G15" s="232">
        <v>95</v>
      </c>
      <c r="H15" s="231">
        <f t="shared" si="1"/>
        <v>13.2</v>
      </c>
      <c r="I15" s="232">
        <v>107</v>
      </c>
      <c r="J15" s="232">
        <v>15</v>
      </c>
      <c r="K15" s="231">
        <f t="shared" si="2"/>
        <v>14</v>
      </c>
      <c r="L15" s="232">
        <v>31</v>
      </c>
      <c r="M15" s="232">
        <v>0</v>
      </c>
      <c r="N15" s="231">
        <f t="shared" si="3"/>
        <v>0</v>
      </c>
      <c r="O15" s="232">
        <v>1103</v>
      </c>
      <c r="P15" s="232">
        <v>252</v>
      </c>
      <c r="Q15" s="231">
        <f t="shared" si="4"/>
        <v>22.8</v>
      </c>
      <c r="R15" s="232">
        <v>433</v>
      </c>
      <c r="S15" s="232">
        <v>429</v>
      </c>
      <c r="T15" s="232">
        <v>433</v>
      </c>
      <c r="U15" s="231">
        <f t="shared" si="5"/>
        <v>100.9</v>
      </c>
      <c r="V15" s="198"/>
      <c r="W15" s="199"/>
      <c r="X15" s="199"/>
      <c r="Y15" s="199"/>
    </row>
    <row r="16" spans="1:25" s="166" customFormat="1">
      <c r="A16" s="197" t="s">
        <v>38</v>
      </c>
      <c r="B16" s="232">
        <v>368</v>
      </c>
      <c r="C16" s="232">
        <v>602</v>
      </c>
      <c r="D16" s="232">
        <v>349</v>
      </c>
      <c r="E16" s="231">
        <f t="shared" si="0"/>
        <v>58</v>
      </c>
      <c r="F16" s="232">
        <v>247</v>
      </c>
      <c r="G16" s="232">
        <v>70</v>
      </c>
      <c r="H16" s="231">
        <f t="shared" si="1"/>
        <v>28.3</v>
      </c>
      <c r="I16" s="232">
        <v>26</v>
      </c>
      <c r="J16" s="232">
        <v>15</v>
      </c>
      <c r="K16" s="231">
        <f t="shared" si="2"/>
        <v>57.7</v>
      </c>
      <c r="L16" s="232">
        <v>11</v>
      </c>
      <c r="M16" s="232">
        <v>2</v>
      </c>
      <c r="N16" s="231">
        <f t="shared" si="3"/>
        <v>18.2</v>
      </c>
      <c r="O16" s="232">
        <v>538</v>
      </c>
      <c r="P16" s="232">
        <v>121</v>
      </c>
      <c r="Q16" s="231">
        <f t="shared" si="4"/>
        <v>22.5</v>
      </c>
      <c r="R16" s="232">
        <v>204</v>
      </c>
      <c r="S16" s="232">
        <v>139</v>
      </c>
      <c r="T16" s="232">
        <v>203</v>
      </c>
      <c r="U16" s="231">
        <f t="shared" si="5"/>
        <v>146</v>
      </c>
      <c r="V16" s="198"/>
      <c r="W16" s="199"/>
      <c r="X16" s="199"/>
      <c r="Y16" s="199"/>
    </row>
    <row r="17" spans="1:25" s="166" customFormat="1">
      <c r="A17" s="197" t="s">
        <v>39</v>
      </c>
      <c r="B17" s="232">
        <v>13</v>
      </c>
      <c r="C17" s="232">
        <v>19</v>
      </c>
      <c r="D17" s="232">
        <v>12</v>
      </c>
      <c r="E17" s="231">
        <f t="shared" si="0"/>
        <v>63.2</v>
      </c>
      <c r="F17" s="232">
        <v>19</v>
      </c>
      <c r="G17" s="232">
        <v>41</v>
      </c>
      <c r="H17" s="231">
        <f t="shared" si="1"/>
        <v>215.8</v>
      </c>
      <c r="I17" s="232">
        <v>1</v>
      </c>
      <c r="J17" s="232">
        <v>1</v>
      </c>
      <c r="K17" s="231">
        <f t="shared" si="2"/>
        <v>100</v>
      </c>
      <c r="L17" s="232">
        <v>0</v>
      </c>
      <c r="M17" s="232">
        <v>1</v>
      </c>
      <c r="N17" s="231" t="str">
        <f t="shared" si="3"/>
        <v/>
      </c>
      <c r="O17" s="232">
        <v>18</v>
      </c>
      <c r="P17" s="232">
        <v>12</v>
      </c>
      <c r="Q17" s="231">
        <f t="shared" si="4"/>
        <v>66.7</v>
      </c>
      <c r="R17" s="232">
        <v>7</v>
      </c>
      <c r="S17" s="232">
        <v>6</v>
      </c>
      <c r="T17" s="232">
        <v>6</v>
      </c>
      <c r="U17" s="231">
        <f t="shared" si="5"/>
        <v>100</v>
      </c>
      <c r="V17" s="198"/>
      <c r="W17" s="199"/>
      <c r="X17" s="199"/>
      <c r="Y17" s="199"/>
    </row>
    <row r="18" spans="1:25" s="166" customFormat="1">
      <c r="A18" s="197" t="s">
        <v>40</v>
      </c>
      <c r="B18" s="232">
        <v>110</v>
      </c>
      <c r="C18" s="232">
        <v>254</v>
      </c>
      <c r="D18" s="232">
        <v>110</v>
      </c>
      <c r="E18" s="231">
        <f t="shared" si="0"/>
        <v>43.3</v>
      </c>
      <c r="F18" s="232">
        <v>106</v>
      </c>
      <c r="G18" s="232">
        <v>82</v>
      </c>
      <c r="H18" s="231">
        <f t="shared" si="1"/>
        <v>77.400000000000006</v>
      </c>
      <c r="I18" s="232">
        <v>28</v>
      </c>
      <c r="J18" s="232">
        <v>6</v>
      </c>
      <c r="K18" s="231">
        <f t="shared" si="2"/>
        <v>21.4</v>
      </c>
      <c r="L18" s="232">
        <v>0</v>
      </c>
      <c r="M18" s="232">
        <v>6</v>
      </c>
      <c r="N18" s="231" t="str">
        <f t="shared" si="3"/>
        <v/>
      </c>
      <c r="O18" s="232">
        <v>217</v>
      </c>
      <c r="P18" s="232">
        <v>68</v>
      </c>
      <c r="Q18" s="231">
        <f t="shared" si="4"/>
        <v>31.3</v>
      </c>
      <c r="R18" s="232">
        <v>41</v>
      </c>
      <c r="S18" s="232">
        <v>74</v>
      </c>
      <c r="T18" s="232">
        <v>41</v>
      </c>
      <c r="U18" s="231">
        <f t="shared" si="5"/>
        <v>55.4</v>
      </c>
      <c r="V18" s="198"/>
      <c r="W18" s="199"/>
      <c r="X18" s="199"/>
      <c r="Y18" s="199"/>
    </row>
    <row r="19" spans="1:25" s="166" customFormat="1">
      <c r="A19" s="197" t="s">
        <v>41</v>
      </c>
      <c r="B19" s="232">
        <v>467</v>
      </c>
      <c r="C19" s="232">
        <v>660</v>
      </c>
      <c r="D19" s="232">
        <v>435</v>
      </c>
      <c r="E19" s="231">
        <f t="shared" si="0"/>
        <v>65.900000000000006</v>
      </c>
      <c r="F19" s="232">
        <v>175</v>
      </c>
      <c r="G19" s="232">
        <v>22</v>
      </c>
      <c r="H19" s="231">
        <f t="shared" si="1"/>
        <v>12.6</v>
      </c>
      <c r="I19" s="232">
        <v>29</v>
      </c>
      <c r="J19" s="232">
        <v>21</v>
      </c>
      <c r="K19" s="231">
        <f t="shared" si="2"/>
        <v>72.400000000000006</v>
      </c>
      <c r="L19" s="232">
        <v>11</v>
      </c>
      <c r="M19" s="232">
        <v>0</v>
      </c>
      <c r="N19" s="231">
        <f t="shared" si="3"/>
        <v>0</v>
      </c>
      <c r="O19" s="232">
        <v>541</v>
      </c>
      <c r="P19" s="232">
        <v>166</v>
      </c>
      <c r="Q19" s="231">
        <f t="shared" si="4"/>
        <v>30.7</v>
      </c>
      <c r="R19" s="232">
        <v>258</v>
      </c>
      <c r="S19" s="232">
        <v>221</v>
      </c>
      <c r="T19" s="232">
        <v>258</v>
      </c>
      <c r="U19" s="231">
        <f t="shared" si="5"/>
        <v>116.7</v>
      </c>
      <c r="V19" s="198"/>
      <c r="W19" s="199"/>
      <c r="X19" s="199"/>
      <c r="Y19" s="199"/>
    </row>
    <row r="20" spans="1:25" s="166" customFormat="1">
      <c r="A20" s="197" t="s">
        <v>42</v>
      </c>
      <c r="B20" s="232">
        <v>783</v>
      </c>
      <c r="C20" s="232">
        <v>1169</v>
      </c>
      <c r="D20" s="232">
        <v>727</v>
      </c>
      <c r="E20" s="231">
        <f t="shared" si="0"/>
        <v>62.2</v>
      </c>
      <c r="F20" s="232">
        <v>369</v>
      </c>
      <c r="G20" s="232">
        <v>89</v>
      </c>
      <c r="H20" s="231">
        <f t="shared" si="1"/>
        <v>24.1</v>
      </c>
      <c r="I20" s="232">
        <v>60</v>
      </c>
      <c r="J20" s="232">
        <v>10</v>
      </c>
      <c r="K20" s="231">
        <f t="shared" si="2"/>
        <v>16.7</v>
      </c>
      <c r="L20" s="232">
        <v>44</v>
      </c>
      <c r="M20" s="232">
        <v>27</v>
      </c>
      <c r="N20" s="231">
        <f t="shared" si="3"/>
        <v>61.4</v>
      </c>
      <c r="O20" s="232">
        <v>962</v>
      </c>
      <c r="P20" s="232">
        <v>414</v>
      </c>
      <c r="Q20" s="231">
        <f t="shared" si="4"/>
        <v>43</v>
      </c>
      <c r="R20" s="232">
        <v>393</v>
      </c>
      <c r="S20" s="232">
        <v>369</v>
      </c>
      <c r="T20" s="232">
        <v>387</v>
      </c>
      <c r="U20" s="231">
        <f t="shared" si="5"/>
        <v>104.9</v>
      </c>
      <c r="V20" s="198"/>
      <c r="W20" s="199"/>
      <c r="X20" s="199"/>
      <c r="Y20" s="199"/>
    </row>
    <row r="21" spans="1:25" s="166" customFormat="1">
      <c r="A21" s="197" t="s">
        <v>43</v>
      </c>
      <c r="B21" s="232">
        <v>253</v>
      </c>
      <c r="C21" s="232">
        <v>387</v>
      </c>
      <c r="D21" s="232">
        <v>231</v>
      </c>
      <c r="E21" s="231">
        <f t="shared" si="0"/>
        <v>59.7</v>
      </c>
      <c r="F21" s="232">
        <v>150</v>
      </c>
      <c r="G21" s="232">
        <v>107</v>
      </c>
      <c r="H21" s="231">
        <f t="shared" si="1"/>
        <v>71.3</v>
      </c>
      <c r="I21" s="232">
        <v>7</v>
      </c>
      <c r="J21" s="232">
        <v>3</v>
      </c>
      <c r="K21" s="231">
        <f t="shared" si="2"/>
        <v>42.9</v>
      </c>
      <c r="L21" s="232">
        <v>4</v>
      </c>
      <c r="M21" s="232">
        <v>3</v>
      </c>
      <c r="N21" s="231">
        <f t="shared" si="3"/>
        <v>75</v>
      </c>
      <c r="O21" s="232">
        <v>363</v>
      </c>
      <c r="P21" s="232">
        <v>155</v>
      </c>
      <c r="Q21" s="231">
        <f t="shared" si="4"/>
        <v>42.7</v>
      </c>
      <c r="R21" s="232">
        <v>145</v>
      </c>
      <c r="S21" s="232">
        <v>108</v>
      </c>
      <c r="T21" s="232">
        <v>145</v>
      </c>
      <c r="U21" s="231">
        <f t="shared" si="5"/>
        <v>134.30000000000001</v>
      </c>
      <c r="V21" s="200"/>
      <c r="W21" s="200"/>
      <c r="X21" s="200"/>
      <c r="Y21" s="200"/>
    </row>
    <row r="22" spans="1:25" s="166" customFormat="1">
      <c r="A22" s="197" t="s">
        <v>44</v>
      </c>
      <c r="B22" s="232">
        <v>150</v>
      </c>
      <c r="C22" s="232">
        <v>377</v>
      </c>
      <c r="D22" s="232">
        <v>146</v>
      </c>
      <c r="E22" s="231">
        <f t="shared" si="0"/>
        <v>38.700000000000003</v>
      </c>
      <c r="F22" s="232">
        <v>137</v>
      </c>
      <c r="G22" s="232">
        <v>72</v>
      </c>
      <c r="H22" s="231">
        <f t="shared" si="1"/>
        <v>52.6</v>
      </c>
      <c r="I22" s="232">
        <v>23</v>
      </c>
      <c r="J22" s="232">
        <v>3</v>
      </c>
      <c r="K22" s="231">
        <f t="shared" si="2"/>
        <v>13</v>
      </c>
      <c r="L22" s="232">
        <v>12</v>
      </c>
      <c r="M22" s="232">
        <v>0</v>
      </c>
      <c r="N22" s="231">
        <f t="shared" si="3"/>
        <v>0</v>
      </c>
      <c r="O22" s="232">
        <v>294</v>
      </c>
      <c r="P22" s="232">
        <v>79</v>
      </c>
      <c r="Q22" s="231">
        <f t="shared" si="4"/>
        <v>26.9</v>
      </c>
      <c r="R22" s="232">
        <v>64</v>
      </c>
      <c r="S22" s="232">
        <v>95</v>
      </c>
      <c r="T22" s="232">
        <v>64</v>
      </c>
      <c r="U22" s="231">
        <f t="shared" si="5"/>
        <v>67.400000000000006</v>
      </c>
      <c r="V22" s="198"/>
      <c r="W22" s="199"/>
      <c r="X22" s="199"/>
      <c r="Y22" s="199"/>
    </row>
    <row r="23" spans="1:25" s="166" customFormat="1">
      <c r="A23" s="197" t="s">
        <v>45</v>
      </c>
      <c r="B23" s="232">
        <v>332</v>
      </c>
      <c r="C23" s="232">
        <v>550</v>
      </c>
      <c r="D23" s="232">
        <v>330</v>
      </c>
      <c r="E23" s="231">
        <f t="shared" si="0"/>
        <v>60</v>
      </c>
      <c r="F23" s="232">
        <v>230</v>
      </c>
      <c r="G23" s="232">
        <v>211</v>
      </c>
      <c r="H23" s="231">
        <f t="shared" si="1"/>
        <v>91.7</v>
      </c>
      <c r="I23" s="232">
        <v>31</v>
      </c>
      <c r="J23" s="232">
        <v>9</v>
      </c>
      <c r="K23" s="231">
        <f t="shared" si="2"/>
        <v>29</v>
      </c>
      <c r="L23" s="232">
        <v>8</v>
      </c>
      <c r="M23" s="232">
        <v>1</v>
      </c>
      <c r="N23" s="231">
        <f t="shared" si="3"/>
        <v>12.5</v>
      </c>
      <c r="O23" s="232">
        <v>463</v>
      </c>
      <c r="P23" s="232">
        <v>145</v>
      </c>
      <c r="Q23" s="231">
        <f t="shared" si="4"/>
        <v>31.3</v>
      </c>
      <c r="R23" s="232">
        <v>165</v>
      </c>
      <c r="S23" s="232">
        <v>129</v>
      </c>
      <c r="T23" s="232">
        <v>165</v>
      </c>
      <c r="U23" s="231">
        <f t="shared" si="5"/>
        <v>127.9</v>
      </c>
      <c r="V23" s="198"/>
      <c r="W23" s="199"/>
      <c r="X23" s="199"/>
      <c r="Y23" s="199"/>
    </row>
    <row r="24" spans="1:25" s="166" customFormat="1">
      <c r="A24" s="197" t="s">
        <v>46</v>
      </c>
      <c r="B24" s="232">
        <v>573</v>
      </c>
      <c r="C24" s="232">
        <v>870</v>
      </c>
      <c r="D24" s="232">
        <v>536</v>
      </c>
      <c r="E24" s="231">
        <f t="shared" si="0"/>
        <v>61.6</v>
      </c>
      <c r="F24" s="232">
        <v>420</v>
      </c>
      <c r="G24" s="232">
        <v>49</v>
      </c>
      <c r="H24" s="231">
        <f t="shared" si="1"/>
        <v>11.7</v>
      </c>
      <c r="I24" s="232">
        <v>74</v>
      </c>
      <c r="J24" s="232">
        <v>15</v>
      </c>
      <c r="K24" s="231">
        <f t="shared" si="2"/>
        <v>20.3</v>
      </c>
      <c r="L24" s="232">
        <v>6</v>
      </c>
      <c r="M24" s="232">
        <v>0</v>
      </c>
      <c r="N24" s="231">
        <f t="shared" si="3"/>
        <v>0</v>
      </c>
      <c r="O24" s="232">
        <v>828</v>
      </c>
      <c r="P24" s="232">
        <v>305</v>
      </c>
      <c r="Q24" s="231">
        <f t="shared" si="4"/>
        <v>36.799999999999997</v>
      </c>
      <c r="R24" s="232">
        <v>285</v>
      </c>
      <c r="S24" s="232">
        <v>259</v>
      </c>
      <c r="T24" s="232">
        <v>282</v>
      </c>
      <c r="U24" s="231">
        <f t="shared" si="5"/>
        <v>108.9</v>
      </c>
      <c r="V24" s="198"/>
      <c r="W24" s="199"/>
      <c r="X24" s="199"/>
      <c r="Y24" s="199"/>
    </row>
    <row r="25" spans="1:25" s="166" customFormat="1">
      <c r="A25" s="197" t="s">
        <v>47</v>
      </c>
      <c r="B25" s="232">
        <v>429</v>
      </c>
      <c r="C25" s="232">
        <v>919</v>
      </c>
      <c r="D25" s="232">
        <v>416</v>
      </c>
      <c r="E25" s="231">
        <f t="shared" si="0"/>
        <v>45.3</v>
      </c>
      <c r="F25" s="232">
        <v>232</v>
      </c>
      <c r="G25" s="232">
        <v>54</v>
      </c>
      <c r="H25" s="231">
        <f t="shared" si="1"/>
        <v>23.3</v>
      </c>
      <c r="I25" s="232">
        <v>9</v>
      </c>
      <c r="J25" s="232">
        <v>1</v>
      </c>
      <c r="K25" s="231">
        <f t="shared" si="2"/>
        <v>11.1</v>
      </c>
      <c r="L25" s="232">
        <v>47</v>
      </c>
      <c r="M25" s="232">
        <v>4</v>
      </c>
      <c r="N25" s="231">
        <f t="shared" si="3"/>
        <v>8.5</v>
      </c>
      <c r="O25" s="232">
        <v>720</v>
      </c>
      <c r="P25" s="232">
        <v>279</v>
      </c>
      <c r="Q25" s="231">
        <f t="shared" si="4"/>
        <v>38.799999999999997</v>
      </c>
      <c r="R25" s="232">
        <v>188</v>
      </c>
      <c r="S25" s="232">
        <v>214</v>
      </c>
      <c r="T25" s="232">
        <v>187</v>
      </c>
      <c r="U25" s="231">
        <f t="shared" si="5"/>
        <v>87.4</v>
      </c>
      <c r="V25" s="198"/>
      <c r="W25" s="199"/>
      <c r="X25" s="199"/>
      <c r="Y25" s="199"/>
    </row>
    <row r="26" spans="1:25" s="166" customFormat="1">
      <c r="A26" s="197" t="s">
        <v>48</v>
      </c>
      <c r="B26" s="232">
        <v>417</v>
      </c>
      <c r="C26" s="232">
        <v>552</v>
      </c>
      <c r="D26" s="232">
        <v>396</v>
      </c>
      <c r="E26" s="231">
        <f t="shared" si="0"/>
        <v>71.7</v>
      </c>
      <c r="F26" s="232">
        <v>291</v>
      </c>
      <c r="G26" s="232">
        <v>66</v>
      </c>
      <c r="H26" s="231">
        <f t="shared" si="1"/>
        <v>22.7</v>
      </c>
      <c r="I26" s="232">
        <v>42</v>
      </c>
      <c r="J26" s="232">
        <v>21</v>
      </c>
      <c r="K26" s="231">
        <f t="shared" si="2"/>
        <v>50</v>
      </c>
      <c r="L26" s="232">
        <v>42</v>
      </c>
      <c r="M26" s="232">
        <v>20</v>
      </c>
      <c r="N26" s="231">
        <f t="shared" si="3"/>
        <v>47.6</v>
      </c>
      <c r="O26" s="232">
        <v>546</v>
      </c>
      <c r="P26" s="232">
        <v>244</v>
      </c>
      <c r="Q26" s="231">
        <f t="shared" si="4"/>
        <v>44.7</v>
      </c>
      <c r="R26" s="232">
        <v>240</v>
      </c>
      <c r="S26" s="232">
        <v>147</v>
      </c>
      <c r="T26" s="232">
        <v>240</v>
      </c>
      <c r="U26" s="231">
        <f t="shared" si="5"/>
        <v>163.30000000000001</v>
      </c>
      <c r="V26" s="198"/>
      <c r="W26" s="199"/>
      <c r="X26" s="199"/>
      <c r="Y26" s="199"/>
    </row>
    <row r="27" spans="1:25" s="166" customFormat="1">
      <c r="A27" s="197" t="s">
        <v>49</v>
      </c>
      <c r="B27" s="232">
        <v>792</v>
      </c>
      <c r="C27" s="232">
        <v>1930</v>
      </c>
      <c r="D27" s="232">
        <v>736</v>
      </c>
      <c r="E27" s="231">
        <f t="shared" si="0"/>
        <v>38.1</v>
      </c>
      <c r="F27" s="232">
        <v>365</v>
      </c>
      <c r="G27" s="232">
        <v>52</v>
      </c>
      <c r="H27" s="231">
        <f t="shared" si="1"/>
        <v>14.2</v>
      </c>
      <c r="I27" s="232">
        <v>76</v>
      </c>
      <c r="J27" s="232">
        <v>8</v>
      </c>
      <c r="K27" s="231">
        <f t="shared" si="2"/>
        <v>10.5</v>
      </c>
      <c r="L27" s="232">
        <v>18</v>
      </c>
      <c r="M27" s="232">
        <v>0</v>
      </c>
      <c r="N27" s="231">
        <f t="shared" si="3"/>
        <v>0</v>
      </c>
      <c r="O27" s="232">
        <v>1568</v>
      </c>
      <c r="P27" s="232">
        <v>482</v>
      </c>
      <c r="Q27" s="231">
        <f t="shared" si="4"/>
        <v>30.7</v>
      </c>
      <c r="R27" s="232">
        <v>256</v>
      </c>
      <c r="S27" s="232">
        <v>363</v>
      </c>
      <c r="T27" s="232">
        <v>256</v>
      </c>
      <c r="U27" s="231">
        <f t="shared" si="5"/>
        <v>70.5</v>
      </c>
      <c r="V27" s="198"/>
      <c r="W27" s="199"/>
      <c r="X27" s="199"/>
      <c r="Y27" s="199"/>
    </row>
    <row r="28" spans="1:25" s="166" customFormat="1">
      <c r="A28" s="197" t="s">
        <v>50</v>
      </c>
      <c r="B28" s="232">
        <v>2385</v>
      </c>
      <c r="C28" s="232">
        <v>5745</v>
      </c>
      <c r="D28" s="232">
        <v>2212</v>
      </c>
      <c r="E28" s="231">
        <f t="shared" si="0"/>
        <v>38.5</v>
      </c>
      <c r="F28" s="232">
        <v>1775</v>
      </c>
      <c r="G28" s="232">
        <v>292</v>
      </c>
      <c r="H28" s="231">
        <f t="shared" si="1"/>
        <v>16.5</v>
      </c>
      <c r="I28" s="232">
        <v>110</v>
      </c>
      <c r="J28" s="232">
        <v>27</v>
      </c>
      <c r="K28" s="231">
        <f t="shared" si="2"/>
        <v>24.5</v>
      </c>
      <c r="L28" s="232">
        <v>14</v>
      </c>
      <c r="M28" s="232">
        <v>0</v>
      </c>
      <c r="N28" s="231">
        <f t="shared" si="3"/>
        <v>0</v>
      </c>
      <c r="O28" s="232">
        <v>4140</v>
      </c>
      <c r="P28" s="232">
        <v>848</v>
      </c>
      <c r="Q28" s="231">
        <f t="shared" si="4"/>
        <v>20.5</v>
      </c>
      <c r="R28" s="232">
        <v>793</v>
      </c>
      <c r="S28" s="232">
        <v>1237</v>
      </c>
      <c r="T28" s="232">
        <v>754</v>
      </c>
      <c r="U28" s="231">
        <f t="shared" si="5"/>
        <v>61</v>
      </c>
      <c r="V28" s="198"/>
      <c r="W28" s="199"/>
      <c r="X28" s="199"/>
      <c r="Y28" s="199"/>
    </row>
    <row r="29" spans="1:25" ht="3" customHeight="1">
      <c r="C29" s="201"/>
      <c r="J29" s="292"/>
      <c r="T29" s="289"/>
      <c r="U29" s="289"/>
    </row>
    <row r="30" spans="1:25" s="204" customFormat="1" ht="40.5" customHeight="1">
      <c r="A30" s="202"/>
      <c r="B30" s="281" t="s">
        <v>51</v>
      </c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03"/>
      <c r="P30" s="203"/>
      <c r="Q30" s="203"/>
      <c r="R30" s="203"/>
      <c r="S30" s="203"/>
      <c r="T30" s="203"/>
      <c r="U30" s="203"/>
    </row>
  </sheetData>
  <mergeCells count="13">
    <mergeCell ref="B30:N30"/>
    <mergeCell ref="O4:Q5"/>
    <mergeCell ref="R4:R5"/>
    <mergeCell ref="S4:U5"/>
    <mergeCell ref="T29:U29"/>
    <mergeCell ref="B1:M1"/>
    <mergeCell ref="B2:M2"/>
    <mergeCell ref="A4:A6"/>
    <mergeCell ref="B4:B5"/>
    <mergeCell ref="C4:E5"/>
    <mergeCell ref="F4:H5"/>
    <mergeCell ref="I4:K5"/>
    <mergeCell ref="L4:N5"/>
  </mergeCells>
  <printOptions horizontalCentered="1"/>
  <pageMargins left="0.196527777777778" right="0.196527777777778" top="0.15763888888888899" bottom="0" header="0.511811023622047" footer="0.511811023622047"/>
  <pageSetup paperSize="9" orientation="landscape" horizontalDpi="300" verticalDpi="300" r:id="rId1"/>
  <colBreaks count="1" manualBreakCount="1">
    <brk id="1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0"/>
  <sheetViews>
    <sheetView tabSelected="1" view="pageBreakPreview" zoomScale="90" zoomScaleNormal="80" zoomScalePageLayoutView="90" workbookViewId="0">
      <selection activeCell="P8" sqref="P8:P28"/>
    </sheetView>
  </sheetViews>
  <sheetFormatPr defaultColWidth="9.140625" defaultRowHeight="15.75"/>
  <cols>
    <col min="1" max="1" width="18.28515625" style="165" customWidth="1"/>
    <col min="2" max="2" width="14" style="166" customWidth="1"/>
    <col min="3" max="4" width="10.140625" style="166" customWidth="1"/>
    <col min="5" max="5" width="8.85546875" style="166" customWidth="1"/>
    <col min="6" max="6" width="10" style="166" customWidth="1"/>
    <col min="7" max="7" width="9.42578125" style="166" customWidth="1"/>
    <col min="8" max="8" width="7.85546875" style="166" customWidth="1"/>
    <col min="9" max="9" width="9.140625" style="166"/>
    <col min="10" max="10" width="8.5703125" style="166" customWidth="1"/>
    <col min="11" max="11" width="8.28515625" style="166" customWidth="1"/>
    <col min="12" max="12" width="10.5703125" style="166" customWidth="1"/>
    <col min="13" max="13" width="9.28515625" style="166" customWidth="1"/>
    <col min="14" max="14" width="7.85546875" style="166" customWidth="1"/>
    <col min="15" max="16" width="12" style="166" customWidth="1"/>
    <col min="17" max="17" width="7.85546875" style="166" customWidth="1"/>
    <col min="18" max="18" width="20.28515625" style="166" customWidth="1"/>
    <col min="19" max="19" width="11.28515625" style="166" customWidth="1"/>
    <col min="20" max="20" width="9.85546875" style="166" customWidth="1"/>
    <col min="21" max="21" width="7.85546875" style="166" customWidth="1"/>
    <col min="22" max="1021" width="9.140625" style="167"/>
  </cols>
  <sheetData>
    <row r="1" spans="1:25" s="171" customFormat="1" ht="20.25" customHeight="1">
      <c r="A1" s="168"/>
      <c r="B1" s="285" t="s">
        <v>104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169"/>
      <c r="O1" s="169"/>
      <c r="P1" s="169"/>
      <c r="Q1" s="169"/>
      <c r="R1" s="169"/>
      <c r="S1" s="170"/>
      <c r="T1" s="170"/>
      <c r="U1" s="172" t="s">
        <v>18</v>
      </c>
    </row>
    <row r="2" spans="1:25" s="171" customFormat="1" ht="20.25" customHeight="1">
      <c r="B2" s="285" t="s">
        <v>134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173"/>
      <c r="O2" s="173"/>
      <c r="P2" s="173"/>
      <c r="Q2" s="173"/>
      <c r="R2" s="173"/>
      <c r="S2" s="174"/>
      <c r="T2" s="174"/>
    </row>
    <row r="3" spans="1:25" s="171" customFormat="1" ht="15" customHeight="1">
      <c r="B3" s="175"/>
      <c r="C3" s="175"/>
      <c r="D3" s="175"/>
      <c r="E3" s="175"/>
      <c r="F3" s="175"/>
      <c r="G3" s="175"/>
      <c r="H3" s="175"/>
      <c r="I3" s="175"/>
      <c r="J3" s="175"/>
      <c r="K3" s="73"/>
      <c r="L3" s="73"/>
      <c r="M3" s="73"/>
      <c r="N3" s="73" t="s">
        <v>19</v>
      </c>
      <c r="O3" s="175"/>
      <c r="P3" s="175"/>
      <c r="Q3" s="176"/>
      <c r="R3" s="175"/>
      <c r="S3" s="177"/>
      <c r="T3" s="178"/>
      <c r="U3" s="73" t="s">
        <v>19</v>
      </c>
    </row>
    <row r="4" spans="1:25" s="181" customFormat="1" ht="21" customHeight="1">
      <c r="A4" s="286"/>
      <c r="B4" s="287" t="s">
        <v>102</v>
      </c>
      <c r="C4" s="287" t="s">
        <v>103</v>
      </c>
      <c r="D4" s="287"/>
      <c r="E4" s="287"/>
      <c r="F4" s="287" t="s">
        <v>66</v>
      </c>
      <c r="G4" s="287"/>
      <c r="H4" s="287"/>
      <c r="I4" s="287" t="s">
        <v>67</v>
      </c>
      <c r="J4" s="287"/>
      <c r="K4" s="287"/>
      <c r="L4" s="288" t="s">
        <v>90</v>
      </c>
      <c r="M4" s="288"/>
      <c r="N4" s="288"/>
      <c r="O4" s="287" t="s">
        <v>25</v>
      </c>
      <c r="P4" s="287"/>
      <c r="Q4" s="287"/>
      <c r="R4" s="287" t="s">
        <v>77</v>
      </c>
      <c r="S4" s="288" t="s">
        <v>70</v>
      </c>
      <c r="T4" s="288"/>
      <c r="U4" s="288"/>
      <c r="V4" s="179"/>
      <c r="W4" s="180"/>
      <c r="X4" s="180"/>
      <c r="Y4" s="180"/>
    </row>
    <row r="5" spans="1:25" s="182" customFormat="1" ht="24" customHeight="1">
      <c r="A5" s="286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8"/>
      <c r="M5" s="288"/>
      <c r="N5" s="288"/>
      <c r="O5" s="287"/>
      <c r="P5" s="287"/>
      <c r="Q5" s="287"/>
      <c r="R5" s="287"/>
      <c r="S5" s="288"/>
      <c r="T5" s="288"/>
      <c r="U5" s="288"/>
      <c r="V5" s="179"/>
      <c r="W5" s="180"/>
      <c r="X5" s="180"/>
      <c r="Y5" s="180"/>
    </row>
    <row r="6" spans="1:25" s="187" customFormat="1" ht="18.75" customHeight="1">
      <c r="A6" s="286"/>
      <c r="B6" s="183" t="s">
        <v>28</v>
      </c>
      <c r="C6" s="183" t="s">
        <v>29</v>
      </c>
      <c r="D6" s="183" t="s">
        <v>28</v>
      </c>
      <c r="E6" s="184" t="s">
        <v>3</v>
      </c>
      <c r="F6" s="183" t="s">
        <v>29</v>
      </c>
      <c r="G6" s="183" t="s">
        <v>28</v>
      </c>
      <c r="H6" s="184" t="s">
        <v>3</v>
      </c>
      <c r="I6" s="183" t="s">
        <v>29</v>
      </c>
      <c r="J6" s="183" t="s">
        <v>28</v>
      </c>
      <c r="K6" s="184" t="s">
        <v>3</v>
      </c>
      <c r="L6" s="183" t="s">
        <v>29</v>
      </c>
      <c r="M6" s="183" t="s">
        <v>28</v>
      </c>
      <c r="N6" s="184" t="s">
        <v>3</v>
      </c>
      <c r="O6" s="183" t="s">
        <v>29</v>
      </c>
      <c r="P6" s="183" t="s">
        <v>28</v>
      </c>
      <c r="Q6" s="184" t="s">
        <v>3</v>
      </c>
      <c r="R6" s="183" t="s">
        <v>28</v>
      </c>
      <c r="S6" s="183" t="s">
        <v>29</v>
      </c>
      <c r="T6" s="183" t="s">
        <v>28</v>
      </c>
      <c r="U6" s="184" t="s">
        <v>3</v>
      </c>
      <c r="V6" s="185"/>
      <c r="W6" s="186"/>
      <c r="X6" s="186"/>
      <c r="Y6" s="186"/>
    </row>
    <row r="7" spans="1:25" s="181" customFormat="1" ht="12.75" customHeight="1">
      <c r="A7" s="205" t="s">
        <v>5</v>
      </c>
      <c r="B7" s="189">
        <v>1</v>
      </c>
      <c r="C7" s="189">
        <v>2</v>
      </c>
      <c r="D7" s="189">
        <v>3</v>
      </c>
      <c r="E7" s="189">
        <v>4</v>
      </c>
      <c r="F7" s="189">
        <v>5</v>
      </c>
      <c r="G7" s="189">
        <v>6</v>
      </c>
      <c r="H7" s="189">
        <v>7</v>
      </c>
      <c r="I7" s="189">
        <v>8</v>
      </c>
      <c r="J7" s="189">
        <v>9</v>
      </c>
      <c r="K7" s="189">
        <v>10</v>
      </c>
      <c r="L7" s="189">
        <v>11</v>
      </c>
      <c r="M7" s="189">
        <v>12</v>
      </c>
      <c r="N7" s="189">
        <v>13</v>
      </c>
      <c r="O7" s="189">
        <v>14</v>
      </c>
      <c r="P7" s="189">
        <v>15</v>
      </c>
      <c r="Q7" s="189">
        <v>16</v>
      </c>
      <c r="R7" s="189">
        <v>17</v>
      </c>
      <c r="S7" s="189">
        <v>18</v>
      </c>
      <c r="T7" s="189">
        <v>19</v>
      </c>
      <c r="U7" s="189">
        <v>20</v>
      </c>
      <c r="V7" s="206"/>
      <c r="W7" s="207"/>
      <c r="X7" s="207"/>
      <c r="Y7" s="207"/>
    </row>
    <row r="8" spans="1:25" s="196" customFormat="1" ht="28.5">
      <c r="A8" s="193" t="s">
        <v>30</v>
      </c>
      <c r="B8" s="233">
        <f>SUM(B9:B28)</f>
        <v>7006</v>
      </c>
      <c r="C8" s="233">
        <f>SUM(C9:C28)</f>
        <v>13433</v>
      </c>
      <c r="D8" s="233">
        <f>SUM(D9:D28)</f>
        <v>6791</v>
      </c>
      <c r="E8" s="230">
        <f t="shared" ref="E8:E28" si="0">IF(C8=0,"",ROUND(D8/C8*100,1))</f>
        <v>50.6</v>
      </c>
      <c r="F8" s="233">
        <f>SUM(F9:F28)</f>
        <v>4987</v>
      </c>
      <c r="G8" s="233">
        <f>SUM(G9:G28)</f>
        <v>333</v>
      </c>
      <c r="H8" s="230">
        <f t="shared" ref="H8:H28" si="1">IF(F8=0,"",ROUND(G8/F8*100,1))</f>
        <v>6.7</v>
      </c>
      <c r="I8" s="233">
        <f>SUM(I9:I28)</f>
        <v>1626</v>
      </c>
      <c r="J8" s="233">
        <f>SUM(J9:J28)</f>
        <v>610</v>
      </c>
      <c r="K8" s="230">
        <f t="shared" ref="K8:K28" si="2">IF(I8=0,"",ROUND(J8/I8*100,1))</f>
        <v>37.5</v>
      </c>
      <c r="L8" s="233">
        <f>SUM(L9:L28)</f>
        <v>759</v>
      </c>
      <c r="M8" s="233">
        <f>SUM(M9:M28)</f>
        <v>159</v>
      </c>
      <c r="N8" s="230">
        <f t="shared" ref="N8:N28" si="3">IF(L8=0,"",ROUND(M8/L8*100,1))</f>
        <v>20.9</v>
      </c>
      <c r="O8" s="233">
        <f>SUM(O9:O28)</f>
        <v>11558</v>
      </c>
      <c r="P8" s="233">
        <f>SUM(P9:P28)</f>
        <v>4308</v>
      </c>
      <c r="Q8" s="230">
        <f t="shared" ref="Q8:Q28" si="4">IF(O8=0,"",ROUND(P8/O8*100,1))</f>
        <v>37.299999999999997</v>
      </c>
      <c r="R8" s="233">
        <f>SUM(R9:R28)</f>
        <v>3372</v>
      </c>
      <c r="S8" s="233">
        <f>SUM(S9:S28)</f>
        <v>3333</v>
      </c>
      <c r="T8" s="233">
        <f>SUM(T9:T28)</f>
        <v>3345</v>
      </c>
      <c r="U8" s="230">
        <f t="shared" ref="U8:U28" si="5">IF(S8=0,"",ROUND(T8/S8*100,1))</f>
        <v>100.4</v>
      </c>
      <c r="V8" s="194"/>
      <c r="W8" s="195"/>
      <c r="X8" s="195"/>
      <c r="Y8" s="195"/>
    </row>
    <row r="9" spans="1:25" s="166" customFormat="1">
      <c r="A9" s="197" t="s">
        <v>31</v>
      </c>
      <c r="B9" s="232">
        <v>413</v>
      </c>
      <c r="C9" s="232">
        <v>711</v>
      </c>
      <c r="D9" s="232">
        <v>410</v>
      </c>
      <c r="E9" s="231">
        <f t="shared" si="0"/>
        <v>57.7</v>
      </c>
      <c r="F9" s="234">
        <v>174</v>
      </c>
      <c r="G9" s="234">
        <v>22</v>
      </c>
      <c r="H9" s="231">
        <f t="shared" si="1"/>
        <v>12.6</v>
      </c>
      <c r="I9" s="232">
        <v>78</v>
      </c>
      <c r="J9" s="232">
        <v>33</v>
      </c>
      <c r="K9" s="231">
        <f t="shared" si="2"/>
        <v>42.3</v>
      </c>
      <c r="L9" s="235">
        <v>25</v>
      </c>
      <c r="M9" s="235">
        <v>0</v>
      </c>
      <c r="N9" s="231">
        <f t="shared" si="3"/>
        <v>0</v>
      </c>
      <c r="O9" s="235">
        <v>697</v>
      </c>
      <c r="P9" s="235">
        <v>205</v>
      </c>
      <c r="Q9" s="231">
        <f t="shared" si="4"/>
        <v>29.4</v>
      </c>
      <c r="R9" s="235">
        <v>236</v>
      </c>
      <c r="S9" s="232">
        <v>161</v>
      </c>
      <c r="T9" s="232">
        <v>236</v>
      </c>
      <c r="U9" s="231">
        <f t="shared" si="5"/>
        <v>146.6</v>
      </c>
      <c r="V9" s="198"/>
      <c r="W9" s="199"/>
      <c r="X9" s="199"/>
      <c r="Y9" s="199"/>
    </row>
    <row r="10" spans="1:25" s="166" customFormat="1">
      <c r="A10" s="197" t="s">
        <v>32</v>
      </c>
      <c r="B10" s="232">
        <v>486</v>
      </c>
      <c r="C10" s="232">
        <v>1019</v>
      </c>
      <c r="D10" s="232">
        <v>467</v>
      </c>
      <c r="E10" s="231">
        <f t="shared" si="0"/>
        <v>45.8</v>
      </c>
      <c r="F10" s="234">
        <v>376</v>
      </c>
      <c r="G10" s="234">
        <v>46</v>
      </c>
      <c r="H10" s="231">
        <f t="shared" si="1"/>
        <v>12.2</v>
      </c>
      <c r="I10" s="232">
        <v>189</v>
      </c>
      <c r="J10" s="232">
        <v>102</v>
      </c>
      <c r="K10" s="231">
        <f t="shared" si="2"/>
        <v>54</v>
      </c>
      <c r="L10" s="235">
        <v>54</v>
      </c>
      <c r="M10" s="235">
        <v>20</v>
      </c>
      <c r="N10" s="231">
        <f t="shared" si="3"/>
        <v>37</v>
      </c>
      <c r="O10" s="235">
        <v>959</v>
      </c>
      <c r="P10" s="235">
        <v>389</v>
      </c>
      <c r="Q10" s="231">
        <f t="shared" si="4"/>
        <v>40.6</v>
      </c>
      <c r="R10" s="235">
        <v>223</v>
      </c>
      <c r="S10" s="232">
        <v>273</v>
      </c>
      <c r="T10" s="232">
        <v>220</v>
      </c>
      <c r="U10" s="231">
        <f t="shared" si="5"/>
        <v>80.599999999999994</v>
      </c>
      <c r="V10" s="198"/>
      <c r="W10" s="199"/>
      <c r="X10" s="199"/>
      <c r="Y10" s="199"/>
    </row>
    <row r="11" spans="1:25" s="166" customFormat="1">
      <c r="A11" s="197" t="s">
        <v>33</v>
      </c>
      <c r="B11" s="232">
        <v>143</v>
      </c>
      <c r="C11" s="232">
        <v>356</v>
      </c>
      <c r="D11" s="232">
        <v>140</v>
      </c>
      <c r="E11" s="231">
        <f t="shared" si="0"/>
        <v>39.299999999999997</v>
      </c>
      <c r="F11" s="234">
        <v>149</v>
      </c>
      <c r="G11" s="234">
        <v>8</v>
      </c>
      <c r="H11" s="231">
        <f t="shared" si="1"/>
        <v>5.4</v>
      </c>
      <c r="I11" s="232">
        <v>74</v>
      </c>
      <c r="J11" s="232">
        <v>15</v>
      </c>
      <c r="K11" s="231">
        <f t="shared" si="2"/>
        <v>20.3</v>
      </c>
      <c r="L11" s="235">
        <v>53</v>
      </c>
      <c r="M11" s="235">
        <v>21</v>
      </c>
      <c r="N11" s="231">
        <f t="shared" si="3"/>
        <v>39.6</v>
      </c>
      <c r="O11" s="235">
        <v>332</v>
      </c>
      <c r="P11" s="235">
        <v>130</v>
      </c>
      <c r="Q11" s="231">
        <f t="shared" si="4"/>
        <v>39.200000000000003</v>
      </c>
      <c r="R11" s="235">
        <v>71</v>
      </c>
      <c r="S11" s="232">
        <v>82</v>
      </c>
      <c r="T11" s="232">
        <v>71</v>
      </c>
      <c r="U11" s="231">
        <f t="shared" si="5"/>
        <v>86.6</v>
      </c>
      <c r="V11" s="198"/>
      <c r="W11" s="199"/>
      <c r="X11" s="199"/>
      <c r="Y11" s="199"/>
    </row>
    <row r="12" spans="1:25" s="166" customFormat="1">
      <c r="A12" s="197" t="s">
        <v>34</v>
      </c>
      <c r="B12" s="232">
        <v>260</v>
      </c>
      <c r="C12" s="232">
        <v>465</v>
      </c>
      <c r="D12" s="232">
        <v>254</v>
      </c>
      <c r="E12" s="231">
        <f t="shared" si="0"/>
        <v>54.6</v>
      </c>
      <c r="F12" s="234">
        <v>271</v>
      </c>
      <c r="G12" s="234">
        <v>13</v>
      </c>
      <c r="H12" s="231">
        <f t="shared" si="1"/>
        <v>4.8</v>
      </c>
      <c r="I12" s="232">
        <v>92</v>
      </c>
      <c r="J12" s="232">
        <v>26</v>
      </c>
      <c r="K12" s="231">
        <f t="shared" si="2"/>
        <v>28.3</v>
      </c>
      <c r="L12" s="235">
        <v>23</v>
      </c>
      <c r="M12" s="235">
        <v>0</v>
      </c>
      <c r="N12" s="231">
        <f t="shared" si="3"/>
        <v>0</v>
      </c>
      <c r="O12" s="235">
        <v>444</v>
      </c>
      <c r="P12" s="235">
        <v>206</v>
      </c>
      <c r="Q12" s="231">
        <f t="shared" si="4"/>
        <v>46.4</v>
      </c>
      <c r="R12" s="235">
        <v>123</v>
      </c>
      <c r="S12" s="232">
        <v>92</v>
      </c>
      <c r="T12" s="232">
        <v>123</v>
      </c>
      <c r="U12" s="231">
        <f t="shared" si="5"/>
        <v>133.69999999999999</v>
      </c>
      <c r="V12" s="198"/>
      <c r="W12" s="199"/>
      <c r="X12" s="199"/>
      <c r="Y12" s="199"/>
    </row>
    <row r="13" spans="1:25" s="166" customFormat="1">
      <c r="A13" s="197" t="s">
        <v>35</v>
      </c>
      <c r="B13" s="232">
        <v>125</v>
      </c>
      <c r="C13" s="232">
        <v>188</v>
      </c>
      <c r="D13" s="232">
        <v>124</v>
      </c>
      <c r="E13" s="231">
        <f t="shared" si="0"/>
        <v>66</v>
      </c>
      <c r="F13" s="234">
        <v>70</v>
      </c>
      <c r="G13" s="234">
        <v>4</v>
      </c>
      <c r="H13" s="231">
        <f t="shared" si="1"/>
        <v>5.7</v>
      </c>
      <c r="I13" s="232">
        <v>43</v>
      </c>
      <c r="J13" s="232">
        <v>21</v>
      </c>
      <c r="K13" s="231">
        <f t="shared" si="2"/>
        <v>48.8</v>
      </c>
      <c r="L13" s="235">
        <v>10</v>
      </c>
      <c r="M13" s="235">
        <v>0</v>
      </c>
      <c r="N13" s="231">
        <f t="shared" si="3"/>
        <v>0</v>
      </c>
      <c r="O13" s="235">
        <v>182</v>
      </c>
      <c r="P13" s="235">
        <v>85</v>
      </c>
      <c r="Q13" s="231">
        <f t="shared" si="4"/>
        <v>46.7</v>
      </c>
      <c r="R13" s="235">
        <v>70</v>
      </c>
      <c r="S13" s="232">
        <v>50</v>
      </c>
      <c r="T13" s="232">
        <v>70</v>
      </c>
      <c r="U13" s="231">
        <f t="shared" si="5"/>
        <v>140</v>
      </c>
      <c r="V13" s="198"/>
      <c r="W13" s="199"/>
      <c r="X13" s="199"/>
      <c r="Y13" s="199"/>
    </row>
    <row r="14" spans="1:25" s="166" customFormat="1">
      <c r="A14" s="197" t="s">
        <v>36</v>
      </c>
      <c r="B14" s="232">
        <v>225</v>
      </c>
      <c r="C14" s="232">
        <v>430</v>
      </c>
      <c r="D14" s="232">
        <v>218</v>
      </c>
      <c r="E14" s="231">
        <f t="shared" si="0"/>
        <v>50.7</v>
      </c>
      <c r="F14" s="234">
        <v>217</v>
      </c>
      <c r="G14" s="234">
        <v>2</v>
      </c>
      <c r="H14" s="231">
        <f t="shared" si="1"/>
        <v>0.9</v>
      </c>
      <c r="I14" s="232">
        <v>72</v>
      </c>
      <c r="J14" s="232">
        <v>11</v>
      </c>
      <c r="K14" s="231">
        <f t="shared" si="2"/>
        <v>15.3</v>
      </c>
      <c r="L14" s="235">
        <v>119</v>
      </c>
      <c r="M14" s="235">
        <v>5</v>
      </c>
      <c r="N14" s="231">
        <f t="shared" si="3"/>
        <v>4.2</v>
      </c>
      <c r="O14" s="235">
        <v>350</v>
      </c>
      <c r="P14" s="235">
        <v>142</v>
      </c>
      <c r="Q14" s="231">
        <f t="shared" si="4"/>
        <v>40.6</v>
      </c>
      <c r="R14" s="235">
        <v>68</v>
      </c>
      <c r="S14" s="232">
        <v>98</v>
      </c>
      <c r="T14" s="232">
        <v>63</v>
      </c>
      <c r="U14" s="231">
        <f t="shared" si="5"/>
        <v>64.3</v>
      </c>
      <c r="V14" s="198"/>
      <c r="W14" s="199"/>
      <c r="X14" s="199"/>
      <c r="Y14" s="199"/>
    </row>
    <row r="15" spans="1:25" s="166" customFormat="1">
      <c r="A15" s="197" t="s">
        <v>37</v>
      </c>
      <c r="B15" s="232">
        <v>472</v>
      </c>
      <c r="C15" s="232">
        <v>969</v>
      </c>
      <c r="D15" s="232">
        <v>467</v>
      </c>
      <c r="E15" s="231">
        <f t="shared" si="0"/>
        <v>48.2</v>
      </c>
      <c r="F15" s="234">
        <v>363</v>
      </c>
      <c r="G15" s="234">
        <v>23</v>
      </c>
      <c r="H15" s="231">
        <f t="shared" si="1"/>
        <v>6.3</v>
      </c>
      <c r="I15" s="232">
        <v>117</v>
      </c>
      <c r="J15" s="232">
        <v>66</v>
      </c>
      <c r="K15" s="231">
        <f t="shared" si="2"/>
        <v>56.4</v>
      </c>
      <c r="L15" s="235">
        <v>3</v>
      </c>
      <c r="M15" s="235">
        <v>0</v>
      </c>
      <c r="N15" s="231">
        <f t="shared" si="3"/>
        <v>0</v>
      </c>
      <c r="O15" s="235">
        <v>685</v>
      </c>
      <c r="P15" s="235">
        <v>194</v>
      </c>
      <c r="Q15" s="231">
        <f t="shared" si="4"/>
        <v>28.3</v>
      </c>
      <c r="R15" s="235">
        <v>262</v>
      </c>
      <c r="S15" s="232">
        <v>230</v>
      </c>
      <c r="T15" s="232">
        <v>262</v>
      </c>
      <c r="U15" s="231">
        <f t="shared" si="5"/>
        <v>113.9</v>
      </c>
      <c r="V15" s="198"/>
      <c r="W15" s="199"/>
      <c r="X15" s="199"/>
      <c r="Y15" s="199"/>
    </row>
    <row r="16" spans="1:25" s="166" customFormat="1">
      <c r="A16" s="197" t="s">
        <v>38</v>
      </c>
      <c r="B16" s="232">
        <v>601</v>
      </c>
      <c r="C16" s="232">
        <v>1238</v>
      </c>
      <c r="D16" s="232">
        <v>590</v>
      </c>
      <c r="E16" s="231">
        <f t="shared" si="0"/>
        <v>47.7</v>
      </c>
      <c r="F16" s="234">
        <v>489</v>
      </c>
      <c r="G16" s="234">
        <v>26</v>
      </c>
      <c r="H16" s="231">
        <f t="shared" si="1"/>
        <v>5.3</v>
      </c>
      <c r="I16" s="232">
        <v>136</v>
      </c>
      <c r="J16" s="232">
        <v>83</v>
      </c>
      <c r="K16" s="231">
        <f t="shared" si="2"/>
        <v>61</v>
      </c>
      <c r="L16" s="235">
        <v>0</v>
      </c>
      <c r="M16" s="235">
        <v>19</v>
      </c>
      <c r="N16" s="231" t="str">
        <f t="shared" si="3"/>
        <v/>
      </c>
      <c r="O16" s="235">
        <v>1130</v>
      </c>
      <c r="P16" s="235">
        <v>372</v>
      </c>
      <c r="Q16" s="231">
        <f t="shared" si="4"/>
        <v>32.9</v>
      </c>
      <c r="R16" s="235">
        <v>312</v>
      </c>
      <c r="S16" s="232">
        <v>311</v>
      </c>
      <c r="T16" s="232">
        <v>312</v>
      </c>
      <c r="U16" s="231">
        <f t="shared" si="5"/>
        <v>100.3</v>
      </c>
      <c r="V16" s="198"/>
      <c r="W16" s="199"/>
      <c r="X16" s="199"/>
      <c r="Y16" s="199"/>
    </row>
    <row r="17" spans="1:25" s="166" customFormat="1">
      <c r="A17" s="197" t="s">
        <v>39</v>
      </c>
      <c r="B17" s="232">
        <v>363</v>
      </c>
      <c r="C17" s="232">
        <v>688</v>
      </c>
      <c r="D17" s="232">
        <v>357</v>
      </c>
      <c r="E17" s="231">
        <f t="shared" si="0"/>
        <v>51.9</v>
      </c>
      <c r="F17" s="234">
        <v>258</v>
      </c>
      <c r="G17" s="234">
        <v>13</v>
      </c>
      <c r="H17" s="231">
        <f t="shared" si="1"/>
        <v>5</v>
      </c>
      <c r="I17" s="232">
        <v>114</v>
      </c>
      <c r="J17" s="232">
        <v>25</v>
      </c>
      <c r="K17" s="231">
        <f t="shared" si="2"/>
        <v>21.9</v>
      </c>
      <c r="L17" s="235">
        <v>110</v>
      </c>
      <c r="M17" s="235">
        <v>0</v>
      </c>
      <c r="N17" s="231">
        <f t="shared" si="3"/>
        <v>0</v>
      </c>
      <c r="O17" s="235">
        <v>633</v>
      </c>
      <c r="P17" s="235">
        <v>310</v>
      </c>
      <c r="Q17" s="231">
        <f t="shared" si="4"/>
        <v>49</v>
      </c>
      <c r="R17" s="235">
        <v>154</v>
      </c>
      <c r="S17" s="232">
        <v>156</v>
      </c>
      <c r="T17" s="232">
        <v>151</v>
      </c>
      <c r="U17" s="231">
        <f t="shared" si="5"/>
        <v>96.8</v>
      </c>
      <c r="V17" s="198"/>
      <c r="W17" s="199"/>
      <c r="X17" s="199"/>
      <c r="Y17" s="199"/>
    </row>
    <row r="18" spans="1:25" s="166" customFormat="1">
      <c r="A18" s="197" t="s">
        <v>40</v>
      </c>
      <c r="B18" s="232">
        <v>230</v>
      </c>
      <c r="C18" s="232">
        <v>419</v>
      </c>
      <c r="D18" s="232">
        <v>228</v>
      </c>
      <c r="E18" s="231">
        <f t="shared" si="0"/>
        <v>54.4</v>
      </c>
      <c r="F18" s="234">
        <v>165</v>
      </c>
      <c r="G18" s="234">
        <v>1</v>
      </c>
      <c r="H18" s="231">
        <f t="shared" si="1"/>
        <v>0.6</v>
      </c>
      <c r="I18" s="232">
        <v>95</v>
      </c>
      <c r="J18" s="232">
        <v>15</v>
      </c>
      <c r="K18" s="231">
        <f t="shared" si="2"/>
        <v>15.8</v>
      </c>
      <c r="L18" s="235">
        <v>24</v>
      </c>
      <c r="M18" s="235">
        <v>35</v>
      </c>
      <c r="N18" s="231">
        <f t="shared" si="3"/>
        <v>145.80000000000001</v>
      </c>
      <c r="O18" s="235">
        <v>317</v>
      </c>
      <c r="P18" s="235">
        <v>109</v>
      </c>
      <c r="Q18" s="231">
        <f t="shared" si="4"/>
        <v>34.4</v>
      </c>
      <c r="R18" s="235">
        <v>112</v>
      </c>
      <c r="S18" s="232">
        <v>122</v>
      </c>
      <c r="T18" s="232">
        <v>110</v>
      </c>
      <c r="U18" s="231">
        <f t="shared" si="5"/>
        <v>90.2</v>
      </c>
      <c r="V18" s="198"/>
      <c r="W18" s="199"/>
      <c r="X18" s="199"/>
      <c r="Y18" s="199"/>
    </row>
    <row r="19" spans="1:25" s="166" customFormat="1">
      <c r="A19" s="197" t="s">
        <v>41</v>
      </c>
      <c r="B19" s="232">
        <v>319</v>
      </c>
      <c r="C19" s="232">
        <v>583</v>
      </c>
      <c r="D19" s="232">
        <v>314</v>
      </c>
      <c r="E19" s="231">
        <f t="shared" si="0"/>
        <v>53.9</v>
      </c>
      <c r="F19" s="234">
        <v>170</v>
      </c>
      <c r="G19" s="234">
        <v>7</v>
      </c>
      <c r="H19" s="231">
        <f t="shared" si="1"/>
        <v>4.0999999999999996</v>
      </c>
      <c r="I19" s="232">
        <v>76</v>
      </c>
      <c r="J19" s="232">
        <v>56</v>
      </c>
      <c r="K19" s="231">
        <f t="shared" si="2"/>
        <v>73.7</v>
      </c>
      <c r="L19" s="235">
        <v>28</v>
      </c>
      <c r="M19" s="235">
        <v>3</v>
      </c>
      <c r="N19" s="231">
        <f t="shared" si="3"/>
        <v>10.7</v>
      </c>
      <c r="O19" s="235">
        <v>486</v>
      </c>
      <c r="P19" s="235">
        <v>170</v>
      </c>
      <c r="Q19" s="231">
        <f t="shared" si="4"/>
        <v>35</v>
      </c>
      <c r="R19" s="235">
        <v>182</v>
      </c>
      <c r="S19" s="232">
        <v>195</v>
      </c>
      <c r="T19" s="232">
        <v>182</v>
      </c>
      <c r="U19" s="231">
        <f t="shared" si="5"/>
        <v>93.3</v>
      </c>
      <c r="V19" s="198"/>
      <c r="W19" s="199"/>
      <c r="X19" s="199"/>
      <c r="Y19" s="199"/>
    </row>
    <row r="20" spans="1:25" s="166" customFormat="1">
      <c r="A20" s="197" t="s">
        <v>42</v>
      </c>
      <c r="B20" s="232">
        <v>553</v>
      </c>
      <c r="C20" s="232">
        <v>909</v>
      </c>
      <c r="D20" s="232">
        <v>532</v>
      </c>
      <c r="E20" s="231">
        <f t="shared" si="0"/>
        <v>58.5</v>
      </c>
      <c r="F20" s="234">
        <v>349</v>
      </c>
      <c r="G20" s="234">
        <v>27</v>
      </c>
      <c r="H20" s="231">
        <f t="shared" si="1"/>
        <v>7.7</v>
      </c>
      <c r="I20" s="232">
        <v>71</v>
      </c>
      <c r="J20" s="232">
        <v>36</v>
      </c>
      <c r="K20" s="231">
        <f t="shared" si="2"/>
        <v>50.7</v>
      </c>
      <c r="L20" s="235">
        <v>105</v>
      </c>
      <c r="M20" s="235">
        <v>35</v>
      </c>
      <c r="N20" s="231">
        <f t="shared" si="3"/>
        <v>33.299999999999997</v>
      </c>
      <c r="O20" s="235">
        <v>757</v>
      </c>
      <c r="P20" s="235">
        <v>345</v>
      </c>
      <c r="Q20" s="231">
        <f t="shared" si="4"/>
        <v>45.6</v>
      </c>
      <c r="R20" s="235">
        <v>283</v>
      </c>
      <c r="S20" s="232">
        <v>219</v>
      </c>
      <c r="T20" s="232">
        <v>279</v>
      </c>
      <c r="U20" s="231">
        <f t="shared" si="5"/>
        <v>127.4</v>
      </c>
      <c r="V20" s="198"/>
      <c r="W20" s="199"/>
      <c r="X20" s="199"/>
      <c r="Y20" s="199"/>
    </row>
    <row r="21" spans="1:25" s="166" customFormat="1">
      <c r="A21" s="197" t="s">
        <v>43</v>
      </c>
      <c r="B21" s="232">
        <v>368</v>
      </c>
      <c r="C21" s="232">
        <v>632</v>
      </c>
      <c r="D21" s="232">
        <v>360</v>
      </c>
      <c r="E21" s="231">
        <f t="shared" si="0"/>
        <v>57</v>
      </c>
      <c r="F21" s="234">
        <v>269</v>
      </c>
      <c r="G21" s="234">
        <v>7</v>
      </c>
      <c r="H21" s="231">
        <f t="shared" si="1"/>
        <v>2.6</v>
      </c>
      <c r="I21" s="232">
        <v>7</v>
      </c>
      <c r="J21" s="232">
        <v>0</v>
      </c>
      <c r="K21" s="231">
        <f t="shared" si="2"/>
        <v>0</v>
      </c>
      <c r="L21" s="235">
        <v>31</v>
      </c>
      <c r="M21" s="235">
        <v>0</v>
      </c>
      <c r="N21" s="231">
        <f t="shared" si="3"/>
        <v>0</v>
      </c>
      <c r="O21" s="235">
        <v>569</v>
      </c>
      <c r="P21" s="235">
        <v>312</v>
      </c>
      <c r="Q21" s="231">
        <f t="shared" si="4"/>
        <v>54.8</v>
      </c>
      <c r="R21" s="235">
        <v>192</v>
      </c>
      <c r="S21" s="232">
        <v>206</v>
      </c>
      <c r="T21" s="232">
        <v>192</v>
      </c>
      <c r="U21" s="231">
        <f t="shared" si="5"/>
        <v>93.2</v>
      </c>
      <c r="V21" s="200"/>
      <c r="W21" s="200"/>
      <c r="X21" s="200"/>
      <c r="Y21" s="200"/>
    </row>
    <row r="22" spans="1:25" s="166" customFormat="1">
      <c r="A22" s="197" t="s">
        <v>44</v>
      </c>
      <c r="B22" s="232">
        <v>260</v>
      </c>
      <c r="C22" s="232">
        <v>570</v>
      </c>
      <c r="D22" s="232">
        <v>253</v>
      </c>
      <c r="E22" s="231">
        <f t="shared" si="0"/>
        <v>44.4</v>
      </c>
      <c r="F22" s="234">
        <v>248</v>
      </c>
      <c r="G22" s="234">
        <v>10</v>
      </c>
      <c r="H22" s="231">
        <f t="shared" si="1"/>
        <v>4</v>
      </c>
      <c r="I22" s="232">
        <v>92</v>
      </c>
      <c r="J22" s="232">
        <v>20</v>
      </c>
      <c r="K22" s="231">
        <f t="shared" si="2"/>
        <v>21.7</v>
      </c>
      <c r="L22" s="235">
        <v>63</v>
      </c>
      <c r="M22" s="235">
        <v>1</v>
      </c>
      <c r="N22" s="231">
        <f t="shared" si="3"/>
        <v>1.6</v>
      </c>
      <c r="O22" s="235">
        <v>451</v>
      </c>
      <c r="P22" s="235">
        <v>156</v>
      </c>
      <c r="Q22" s="231">
        <f t="shared" si="4"/>
        <v>34.6</v>
      </c>
      <c r="R22" s="235">
        <v>102</v>
      </c>
      <c r="S22" s="232">
        <v>132</v>
      </c>
      <c r="T22" s="232">
        <v>102</v>
      </c>
      <c r="U22" s="231">
        <f t="shared" si="5"/>
        <v>77.3</v>
      </c>
      <c r="V22" s="198"/>
      <c r="W22" s="199"/>
      <c r="X22" s="199"/>
      <c r="Y22" s="199"/>
    </row>
    <row r="23" spans="1:25" s="166" customFormat="1">
      <c r="A23" s="197" t="s">
        <v>45</v>
      </c>
      <c r="B23" s="232">
        <v>476</v>
      </c>
      <c r="C23" s="232">
        <v>835</v>
      </c>
      <c r="D23" s="232">
        <v>468</v>
      </c>
      <c r="E23" s="231">
        <f t="shared" si="0"/>
        <v>56</v>
      </c>
      <c r="F23" s="234">
        <v>451</v>
      </c>
      <c r="G23" s="234">
        <v>36</v>
      </c>
      <c r="H23" s="231">
        <f t="shared" si="1"/>
        <v>8</v>
      </c>
      <c r="I23" s="232">
        <v>165</v>
      </c>
      <c r="J23" s="232">
        <v>43</v>
      </c>
      <c r="K23" s="231">
        <f t="shared" si="2"/>
        <v>26.1</v>
      </c>
      <c r="L23" s="235">
        <v>38</v>
      </c>
      <c r="M23" s="235">
        <v>10</v>
      </c>
      <c r="N23" s="231">
        <f t="shared" si="3"/>
        <v>26.3</v>
      </c>
      <c r="O23" s="235">
        <v>718</v>
      </c>
      <c r="P23" s="235">
        <v>230</v>
      </c>
      <c r="Q23" s="231">
        <f t="shared" si="4"/>
        <v>32</v>
      </c>
      <c r="R23" s="235">
        <v>212</v>
      </c>
      <c r="S23" s="232">
        <v>203</v>
      </c>
      <c r="T23" s="232">
        <v>211</v>
      </c>
      <c r="U23" s="231">
        <f t="shared" si="5"/>
        <v>103.9</v>
      </c>
      <c r="V23" s="198"/>
      <c r="W23" s="199"/>
      <c r="X23" s="199"/>
      <c r="Y23" s="199"/>
    </row>
    <row r="24" spans="1:25" s="166" customFormat="1">
      <c r="A24" s="197" t="s">
        <v>46</v>
      </c>
      <c r="B24" s="232">
        <v>430</v>
      </c>
      <c r="C24" s="232">
        <v>658</v>
      </c>
      <c r="D24" s="232">
        <v>407</v>
      </c>
      <c r="E24" s="231">
        <f t="shared" si="0"/>
        <v>61.9</v>
      </c>
      <c r="F24" s="234">
        <v>234</v>
      </c>
      <c r="G24" s="234">
        <v>8</v>
      </c>
      <c r="H24" s="231">
        <f t="shared" si="1"/>
        <v>3.4</v>
      </c>
      <c r="I24" s="232">
        <v>43</v>
      </c>
      <c r="J24" s="232">
        <v>18</v>
      </c>
      <c r="K24" s="231">
        <f t="shared" si="2"/>
        <v>41.9</v>
      </c>
      <c r="L24" s="235">
        <v>0</v>
      </c>
      <c r="M24" s="235">
        <v>0</v>
      </c>
      <c r="N24" s="231" t="str">
        <f t="shared" si="3"/>
        <v/>
      </c>
      <c r="O24" s="235">
        <v>605</v>
      </c>
      <c r="P24" s="235">
        <v>234</v>
      </c>
      <c r="Q24" s="231">
        <f t="shared" si="4"/>
        <v>38.700000000000003</v>
      </c>
      <c r="R24" s="235">
        <v>225</v>
      </c>
      <c r="S24" s="232">
        <v>196</v>
      </c>
      <c r="T24" s="232">
        <v>225</v>
      </c>
      <c r="U24" s="231">
        <f t="shared" si="5"/>
        <v>114.8</v>
      </c>
      <c r="V24" s="198"/>
      <c r="W24" s="199"/>
      <c r="X24" s="199"/>
      <c r="Y24" s="199"/>
    </row>
    <row r="25" spans="1:25" s="166" customFormat="1">
      <c r="A25" s="197" t="s">
        <v>47</v>
      </c>
      <c r="B25" s="232">
        <v>235</v>
      </c>
      <c r="C25" s="232">
        <v>506</v>
      </c>
      <c r="D25" s="232">
        <v>229</v>
      </c>
      <c r="E25" s="231">
        <f t="shared" si="0"/>
        <v>45.3</v>
      </c>
      <c r="F25" s="234">
        <v>108</v>
      </c>
      <c r="G25" s="234">
        <v>19</v>
      </c>
      <c r="H25" s="231">
        <f t="shared" si="1"/>
        <v>17.600000000000001</v>
      </c>
      <c r="I25" s="232">
        <v>18</v>
      </c>
      <c r="J25" s="232">
        <v>0</v>
      </c>
      <c r="K25" s="231">
        <f t="shared" si="2"/>
        <v>0</v>
      </c>
      <c r="L25" s="235">
        <v>31</v>
      </c>
      <c r="M25" s="235">
        <v>4</v>
      </c>
      <c r="N25" s="231">
        <f t="shared" si="3"/>
        <v>12.9</v>
      </c>
      <c r="O25" s="235">
        <v>417</v>
      </c>
      <c r="P25" s="235">
        <v>190</v>
      </c>
      <c r="Q25" s="231">
        <f t="shared" si="4"/>
        <v>45.6</v>
      </c>
      <c r="R25" s="235">
        <v>113</v>
      </c>
      <c r="S25" s="232">
        <v>140</v>
      </c>
      <c r="T25" s="232">
        <v>113</v>
      </c>
      <c r="U25" s="231">
        <f t="shared" si="5"/>
        <v>80.7</v>
      </c>
      <c r="V25" s="198"/>
      <c r="W25" s="199"/>
      <c r="X25" s="199"/>
      <c r="Y25" s="199"/>
    </row>
    <row r="26" spans="1:25" s="166" customFormat="1">
      <c r="A26" s="197" t="s">
        <v>48</v>
      </c>
      <c r="B26" s="232">
        <v>363</v>
      </c>
      <c r="C26" s="232">
        <v>513</v>
      </c>
      <c r="D26" s="232">
        <v>349</v>
      </c>
      <c r="E26" s="231">
        <f t="shared" si="0"/>
        <v>68</v>
      </c>
      <c r="F26" s="234">
        <v>197</v>
      </c>
      <c r="G26" s="234">
        <v>20</v>
      </c>
      <c r="H26" s="231">
        <f t="shared" si="1"/>
        <v>10.199999999999999</v>
      </c>
      <c r="I26" s="232">
        <v>73</v>
      </c>
      <c r="J26" s="232">
        <v>32</v>
      </c>
      <c r="K26" s="231">
        <f t="shared" si="2"/>
        <v>43.8</v>
      </c>
      <c r="L26" s="235">
        <v>36</v>
      </c>
      <c r="M26" s="235">
        <v>5</v>
      </c>
      <c r="N26" s="231">
        <f t="shared" si="3"/>
        <v>13.9</v>
      </c>
      <c r="O26" s="235">
        <v>505</v>
      </c>
      <c r="P26" s="235">
        <v>257</v>
      </c>
      <c r="Q26" s="231">
        <f t="shared" si="4"/>
        <v>50.9</v>
      </c>
      <c r="R26" s="235">
        <v>226</v>
      </c>
      <c r="S26" s="232">
        <v>124</v>
      </c>
      <c r="T26" s="232">
        <v>226</v>
      </c>
      <c r="U26" s="231">
        <f t="shared" si="5"/>
        <v>182.3</v>
      </c>
      <c r="V26" s="198"/>
      <c r="W26" s="199"/>
      <c r="X26" s="199"/>
      <c r="Y26" s="199"/>
    </row>
    <row r="27" spans="1:25" s="166" customFormat="1">
      <c r="A27" s="197" t="s">
        <v>49</v>
      </c>
      <c r="B27" s="232">
        <v>206</v>
      </c>
      <c r="C27" s="232">
        <v>564</v>
      </c>
      <c r="D27" s="232">
        <v>195</v>
      </c>
      <c r="E27" s="231">
        <f t="shared" si="0"/>
        <v>34.6</v>
      </c>
      <c r="F27" s="234">
        <v>111</v>
      </c>
      <c r="G27" s="234">
        <v>7</v>
      </c>
      <c r="H27" s="231">
        <f t="shared" si="1"/>
        <v>6.3</v>
      </c>
      <c r="I27" s="232">
        <v>38</v>
      </c>
      <c r="J27" s="232">
        <v>6</v>
      </c>
      <c r="K27" s="231">
        <f t="shared" si="2"/>
        <v>15.8</v>
      </c>
      <c r="L27" s="235">
        <v>6</v>
      </c>
      <c r="M27" s="235">
        <v>0</v>
      </c>
      <c r="N27" s="231">
        <f t="shared" si="3"/>
        <v>0</v>
      </c>
      <c r="O27" s="235">
        <v>464</v>
      </c>
      <c r="P27" s="235">
        <v>141</v>
      </c>
      <c r="Q27" s="231">
        <f t="shared" si="4"/>
        <v>30.4</v>
      </c>
      <c r="R27" s="235">
        <v>65</v>
      </c>
      <c r="S27" s="232">
        <v>90</v>
      </c>
      <c r="T27" s="232">
        <v>65</v>
      </c>
      <c r="U27" s="231">
        <f t="shared" si="5"/>
        <v>72.2</v>
      </c>
      <c r="V27" s="198"/>
      <c r="W27" s="199"/>
      <c r="X27" s="199"/>
      <c r="Y27" s="199"/>
    </row>
    <row r="28" spans="1:25" s="166" customFormat="1">
      <c r="A28" s="197" t="s">
        <v>50</v>
      </c>
      <c r="B28" s="232">
        <v>478</v>
      </c>
      <c r="C28" s="232">
        <v>1180</v>
      </c>
      <c r="D28" s="232">
        <v>429</v>
      </c>
      <c r="E28" s="231">
        <f t="shared" si="0"/>
        <v>36.4</v>
      </c>
      <c r="F28" s="234">
        <v>318</v>
      </c>
      <c r="G28" s="234">
        <v>34</v>
      </c>
      <c r="H28" s="231">
        <f t="shared" si="1"/>
        <v>10.7</v>
      </c>
      <c r="I28" s="232">
        <v>33</v>
      </c>
      <c r="J28" s="232">
        <v>2</v>
      </c>
      <c r="K28" s="231">
        <f t="shared" si="2"/>
        <v>6.1</v>
      </c>
      <c r="L28" s="235">
        <v>0</v>
      </c>
      <c r="M28" s="235">
        <v>1</v>
      </c>
      <c r="N28" s="231" t="str">
        <f t="shared" si="3"/>
        <v/>
      </c>
      <c r="O28" s="235">
        <v>857</v>
      </c>
      <c r="P28" s="235">
        <v>131</v>
      </c>
      <c r="Q28" s="231">
        <f t="shared" si="4"/>
        <v>15.3</v>
      </c>
      <c r="R28" s="235">
        <v>141</v>
      </c>
      <c r="S28" s="232">
        <v>253</v>
      </c>
      <c r="T28" s="232">
        <v>132</v>
      </c>
      <c r="U28" s="231">
        <f t="shared" si="5"/>
        <v>52.2</v>
      </c>
      <c r="V28" s="198"/>
      <c r="W28" s="199"/>
      <c r="X28" s="199"/>
      <c r="Y28" s="199"/>
    </row>
    <row r="29" spans="1:25" ht="3" customHeight="1">
      <c r="C29" s="201"/>
      <c r="T29" s="289"/>
      <c r="U29" s="289"/>
    </row>
    <row r="30" spans="1:25" ht="40.5" customHeight="1">
      <c r="B30" s="281" t="s">
        <v>51</v>
      </c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03"/>
      <c r="P30" s="203"/>
      <c r="Q30" s="203"/>
      <c r="R30" s="203"/>
      <c r="S30" s="203"/>
      <c r="T30" s="203"/>
      <c r="U30" s="203"/>
    </row>
  </sheetData>
  <mergeCells count="13">
    <mergeCell ref="B30:N30"/>
    <mergeCell ref="O4:Q5"/>
    <mergeCell ref="R4:R5"/>
    <mergeCell ref="S4:U5"/>
    <mergeCell ref="T29:U29"/>
    <mergeCell ref="B1:M1"/>
    <mergeCell ref="B2:M2"/>
    <mergeCell ref="A4:A6"/>
    <mergeCell ref="B4:B5"/>
    <mergeCell ref="C4:E5"/>
    <mergeCell ref="F4:H5"/>
    <mergeCell ref="I4:K5"/>
    <mergeCell ref="L4:N5"/>
  </mergeCells>
  <printOptions horizontalCentered="1"/>
  <pageMargins left="0.196527777777778" right="0.196527777777778" top="0.15763888888888899" bottom="0" header="0.511811023622047" footer="0.511811023622047"/>
  <pageSetup paperSize="9" orientation="landscape" horizontalDpi="300" verticalDpi="30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83"/>
  <sheetViews>
    <sheetView view="pageBreakPreview" zoomScale="90" zoomScaleNormal="75" zoomScalePageLayoutView="90" workbookViewId="0">
      <pane xSplit="1" ySplit="6" topLeftCell="B7" activePane="bottomRight" state="frozen"/>
      <selection pane="topRight" activeCell="K1" sqref="K1"/>
      <selection pane="bottomLeft" activeCell="A7" sqref="A7"/>
      <selection pane="bottomRight" activeCell="W9" sqref="W9"/>
    </sheetView>
  </sheetViews>
  <sheetFormatPr defaultColWidth="9.140625" defaultRowHeight="15"/>
  <cols>
    <col min="1" max="1" width="18.28515625" style="25" customWidth="1"/>
    <col min="2" max="2" width="14.7109375" style="25" customWidth="1"/>
    <col min="3" max="4" width="12.85546875" style="25" customWidth="1"/>
    <col min="5" max="5" width="8.28515625" style="25" customWidth="1"/>
    <col min="6" max="7" width="11.85546875" style="25" customWidth="1"/>
    <col min="8" max="8" width="9.140625" style="25"/>
    <col min="9" max="10" width="11.42578125" style="25" customWidth="1"/>
    <col min="11" max="11" width="9.85546875" style="25" customWidth="1"/>
    <col min="12" max="13" width="13.28515625" style="25" customWidth="1"/>
    <col min="14" max="14" width="9.42578125" style="25" customWidth="1"/>
    <col min="15" max="16" width="12.7109375" style="25" customWidth="1"/>
    <col min="17" max="17" width="10.5703125" style="25" customWidth="1"/>
    <col min="18" max="18" width="18.42578125" style="25" customWidth="1"/>
    <col min="19" max="20" width="13.140625" style="25" customWidth="1"/>
    <col min="21" max="21" width="9.85546875" style="25" customWidth="1"/>
    <col min="22" max="1021" width="9.140625" style="25"/>
  </cols>
  <sheetData>
    <row r="1" spans="1:25" s="26" customFormat="1" ht="57.75" customHeight="1">
      <c r="B1" s="248" t="s">
        <v>109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7"/>
      <c r="P1" s="27"/>
      <c r="Q1" s="27"/>
      <c r="R1" s="27"/>
      <c r="S1" s="27"/>
      <c r="T1" s="249" t="s">
        <v>18</v>
      </c>
      <c r="U1" s="249"/>
    </row>
    <row r="2" spans="1:25" s="32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 t="s">
        <v>19</v>
      </c>
      <c r="O2" s="31"/>
      <c r="P2" s="31"/>
      <c r="Q2" s="31"/>
      <c r="R2" s="31"/>
      <c r="T2" s="250" t="s">
        <v>19</v>
      </c>
      <c r="U2" s="250"/>
    </row>
    <row r="3" spans="1:25" s="35" customFormat="1" ht="54.75" customHeight="1">
      <c r="A3" s="244"/>
      <c r="B3" s="33" t="s">
        <v>20</v>
      </c>
      <c r="C3" s="245" t="s">
        <v>21</v>
      </c>
      <c r="D3" s="245"/>
      <c r="E3" s="245"/>
      <c r="F3" s="245" t="s">
        <v>22</v>
      </c>
      <c r="G3" s="245"/>
      <c r="H3" s="245"/>
      <c r="I3" s="245" t="s">
        <v>23</v>
      </c>
      <c r="J3" s="245"/>
      <c r="K3" s="245"/>
      <c r="L3" s="245" t="s">
        <v>24</v>
      </c>
      <c r="M3" s="245"/>
      <c r="N3" s="245"/>
      <c r="O3" s="245" t="s">
        <v>25</v>
      </c>
      <c r="P3" s="245"/>
      <c r="Q3" s="245"/>
      <c r="R3" s="34" t="s">
        <v>26</v>
      </c>
      <c r="S3" s="245" t="s">
        <v>27</v>
      </c>
      <c r="T3" s="245"/>
      <c r="U3" s="245"/>
    </row>
    <row r="4" spans="1:25" s="36" customFormat="1" ht="19.5" customHeight="1">
      <c r="A4" s="244"/>
      <c r="B4" s="246" t="s">
        <v>28</v>
      </c>
      <c r="C4" s="246" t="s">
        <v>29</v>
      </c>
      <c r="D4" s="246" t="s">
        <v>28</v>
      </c>
      <c r="E4" s="247" t="s">
        <v>3</v>
      </c>
      <c r="F4" s="246" t="s">
        <v>29</v>
      </c>
      <c r="G4" s="246" t="s">
        <v>28</v>
      </c>
      <c r="H4" s="247" t="s">
        <v>3</v>
      </c>
      <c r="I4" s="246" t="s">
        <v>29</v>
      </c>
      <c r="J4" s="246" t="s">
        <v>28</v>
      </c>
      <c r="K4" s="247" t="s">
        <v>3</v>
      </c>
      <c r="L4" s="246" t="s">
        <v>29</v>
      </c>
      <c r="M4" s="246" t="s">
        <v>28</v>
      </c>
      <c r="N4" s="247" t="s">
        <v>3</v>
      </c>
      <c r="O4" s="246" t="s">
        <v>29</v>
      </c>
      <c r="P4" s="246" t="s">
        <v>28</v>
      </c>
      <c r="Q4" s="247" t="s">
        <v>3</v>
      </c>
      <c r="R4" s="246" t="s">
        <v>28</v>
      </c>
      <c r="S4" s="246" t="s">
        <v>29</v>
      </c>
      <c r="T4" s="246" t="s">
        <v>28</v>
      </c>
      <c r="U4" s="247" t="s">
        <v>3</v>
      </c>
    </row>
    <row r="5" spans="1:25" s="36" customFormat="1" ht="7.5" customHeight="1">
      <c r="A5" s="244"/>
      <c r="B5" s="246"/>
      <c r="C5" s="246"/>
      <c r="D5" s="246"/>
      <c r="E5" s="247"/>
      <c r="F5" s="246"/>
      <c r="G5" s="246"/>
      <c r="H5" s="247"/>
      <c r="I5" s="246"/>
      <c r="J5" s="246"/>
      <c r="K5" s="247"/>
      <c r="L5" s="246"/>
      <c r="M5" s="246"/>
      <c r="N5" s="247"/>
      <c r="O5" s="246"/>
      <c r="P5" s="246"/>
      <c r="Q5" s="247"/>
      <c r="R5" s="246"/>
      <c r="S5" s="246"/>
      <c r="T5" s="246"/>
      <c r="U5" s="247"/>
    </row>
    <row r="6" spans="1:25" s="39" customFormat="1" ht="11.25" customHeight="1">
      <c r="A6" s="37" t="s">
        <v>5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  <c r="O6" s="38">
        <v>14</v>
      </c>
      <c r="P6" s="38">
        <v>15</v>
      </c>
      <c r="Q6" s="38">
        <v>16</v>
      </c>
      <c r="R6" s="38">
        <v>17</v>
      </c>
      <c r="S6" s="38">
        <v>18</v>
      </c>
      <c r="T6" s="38">
        <v>19</v>
      </c>
      <c r="U6" s="38">
        <v>20</v>
      </c>
    </row>
    <row r="7" spans="1:25" s="42" customFormat="1" ht="18" customHeight="1">
      <c r="A7" s="40" t="s">
        <v>30</v>
      </c>
      <c r="B7" s="212">
        <f>SUM(B8:B27)</f>
        <v>3537</v>
      </c>
      <c r="C7" s="212">
        <f>SUM(C8:C27)</f>
        <v>7800</v>
      </c>
      <c r="D7" s="212">
        <f>SUM(D8:D27)</f>
        <v>3473</v>
      </c>
      <c r="E7" s="216">
        <f t="shared" ref="E7:E27" si="0">ROUND(D7/C7*100,1)</f>
        <v>44.5</v>
      </c>
      <c r="F7" s="212">
        <f>SUM(F8:F27)</f>
        <v>1919</v>
      </c>
      <c r="G7" s="212">
        <f>SUM(G8:G27)</f>
        <v>123</v>
      </c>
      <c r="H7" s="216">
        <f t="shared" ref="H7:H27" si="1">IF(F7=0,"",ROUND(G7/F7*100,1))</f>
        <v>6.4</v>
      </c>
      <c r="I7" s="212">
        <f>SUM(I8:I27)</f>
        <v>459</v>
      </c>
      <c r="J7" s="212">
        <f>SUM(J8:J27)</f>
        <v>147</v>
      </c>
      <c r="K7" s="216">
        <f t="shared" ref="K7:K27" si="2">IF(I7=0,"",ROUND(J7/I7*100,1))</f>
        <v>32</v>
      </c>
      <c r="L7" s="212">
        <f>SUM(L8:L27)</f>
        <v>223</v>
      </c>
      <c r="M7" s="212">
        <f>SUM(M8:M27)</f>
        <v>25</v>
      </c>
      <c r="N7" s="216">
        <f t="shared" ref="N7:N27" si="3">IF(L7=0,"",ROUND(M7/L7*100,1))</f>
        <v>11.2</v>
      </c>
      <c r="O7" s="212">
        <f>SUM(O8:O27)</f>
        <v>6543</v>
      </c>
      <c r="P7" s="212">
        <f>SUM(P8:P27)</f>
        <v>2092</v>
      </c>
      <c r="Q7" s="216">
        <f t="shared" ref="Q7:Q27" si="4">IF(O7=0,"",ROUND(P7/O7*100,1))</f>
        <v>32</v>
      </c>
      <c r="R7" s="212">
        <f>SUM(R8:R27)</f>
        <v>1430</v>
      </c>
      <c r="S7" s="212">
        <f>SUM(S8:S27)</f>
        <v>2102</v>
      </c>
      <c r="T7" s="212">
        <f>SUM(T8:T27)</f>
        <v>1420</v>
      </c>
      <c r="U7" s="216">
        <f t="shared" ref="U7:U27" si="5">IF(S7=0,"",ROUND(T7/S7*100,1))</f>
        <v>67.599999999999994</v>
      </c>
      <c r="V7" s="41"/>
      <c r="Y7" s="43"/>
    </row>
    <row r="8" spans="1:25" s="43" customFormat="1" ht="18" customHeight="1">
      <c r="A8" s="44" t="s">
        <v>31</v>
      </c>
      <c r="B8" s="211">
        <v>258</v>
      </c>
      <c r="C8" s="211">
        <v>548</v>
      </c>
      <c r="D8" s="211">
        <v>257</v>
      </c>
      <c r="E8" s="217">
        <f t="shared" si="0"/>
        <v>46.9</v>
      </c>
      <c r="F8" s="211">
        <v>110</v>
      </c>
      <c r="G8" s="211">
        <v>21</v>
      </c>
      <c r="H8" s="217">
        <f t="shared" si="1"/>
        <v>19.100000000000001</v>
      </c>
      <c r="I8" s="211">
        <v>40</v>
      </c>
      <c r="J8" s="211">
        <v>18</v>
      </c>
      <c r="K8" s="217">
        <f t="shared" si="2"/>
        <v>45</v>
      </c>
      <c r="L8" s="211">
        <v>31</v>
      </c>
      <c r="M8" s="211">
        <v>0</v>
      </c>
      <c r="N8" s="217">
        <f t="shared" si="3"/>
        <v>0</v>
      </c>
      <c r="O8" s="211">
        <v>529</v>
      </c>
      <c r="P8" s="213">
        <v>153</v>
      </c>
      <c r="Q8" s="217">
        <f t="shared" si="4"/>
        <v>28.9</v>
      </c>
      <c r="R8" s="213">
        <v>114</v>
      </c>
      <c r="S8" s="211">
        <v>156</v>
      </c>
      <c r="T8" s="213">
        <v>114</v>
      </c>
      <c r="U8" s="217">
        <f t="shared" si="5"/>
        <v>73.099999999999994</v>
      </c>
      <c r="V8" s="41"/>
      <c r="W8" s="45"/>
    </row>
    <row r="9" spans="1:25" s="46" customFormat="1" ht="18" customHeight="1">
      <c r="A9" s="44" t="s">
        <v>32</v>
      </c>
      <c r="B9" s="211">
        <v>142</v>
      </c>
      <c r="C9" s="211">
        <v>299</v>
      </c>
      <c r="D9" s="211">
        <v>141</v>
      </c>
      <c r="E9" s="217">
        <f t="shared" si="0"/>
        <v>47.2</v>
      </c>
      <c r="F9" s="211">
        <v>88</v>
      </c>
      <c r="G9" s="211">
        <v>13</v>
      </c>
      <c r="H9" s="217">
        <f t="shared" si="1"/>
        <v>14.8</v>
      </c>
      <c r="I9" s="211">
        <v>36</v>
      </c>
      <c r="J9" s="211">
        <v>22</v>
      </c>
      <c r="K9" s="217">
        <f t="shared" si="2"/>
        <v>61.1</v>
      </c>
      <c r="L9" s="211">
        <v>13</v>
      </c>
      <c r="M9" s="211">
        <v>2</v>
      </c>
      <c r="N9" s="217">
        <f t="shared" si="3"/>
        <v>15.4</v>
      </c>
      <c r="O9" s="211">
        <v>279</v>
      </c>
      <c r="P9" s="213">
        <v>112</v>
      </c>
      <c r="Q9" s="217">
        <f t="shared" si="4"/>
        <v>40.1</v>
      </c>
      <c r="R9" s="213">
        <v>57</v>
      </c>
      <c r="S9" s="211">
        <v>85</v>
      </c>
      <c r="T9" s="213">
        <v>57</v>
      </c>
      <c r="U9" s="217">
        <f t="shared" si="5"/>
        <v>67.099999999999994</v>
      </c>
      <c r="V9" s="41"/>
      <c r="W9" s="45"/>
    </row>
    <row r="10" spans="1:25" s="43" customFormat="1" ht="18" customHeight="1">
      <c r="A10" s="44" t="s">
        <v>33</v>
      </c>
      <c r="B10" s="211">
        <v>86</v>
      </c>
      <c r="C10" s="211">
        <v>234</v>
      </c>
      <c r="D10" s="211">
        <v>86</v>
      </c>
      <c r="E10" s="217">
        <f t="shared" si="0"/>
        <v>36.799999999999997</v>
      </c>
      <c r="F10" s="211">
        <v>68</v>
      </c>
      <c r="G10" s="211">
        <v>3</v>
      </c>
      <c r="H10" s="217">
        <f t="shared" si="1"/>
        <v>4.4000000000000004</v>
      </c>
      <c r="I10" s="211">
        <v>35</v>
      </c>
      <c r="J10" s="211">
        <v>6</v>
      </c>
      <c r="K10" s="217">
        <f t="shared" si="2"/>
        <v>17.100000000000001</v>
      </c>
      <c r="L10" s="211">
        <v>10</v>
      </c>
      <c r="M10" s="211">
        <v>2</v>
      </c>
      <c r="N10" s="217">
        <f t="shared" si="3"/>
        <v>20</v>
      </c>
      <c r="O10" s="211">
        <v>224</v>
      </c>
      <c r="P10" s="213">
        <v>74</v>
      </c>
      <c r="Q10" s="217">
        <f t="shared" si="4"/>
        <v>33</v>
      </c>
      <c r="R10" s="213">
        <v>46</v>
      </c>
      <c r="S10" s="211">
        <v>58</v>
      </c>
      <c r="T10" s="213">
        <v>46</v>
      </c>
      <c r="U10" s="217">
        <f t="shared" si="5"/>
        <v>79.3</v>
      </c>
      <c r="V10" s="41"/>
      <c r="W10" s="45"/>
    </row>
    <row r="11" spans="1:25" s="43" customFormat="1" ht="18" customHeight="1">
      <c r="A11" s="44" t="s">
        <v>34</v>
      </c>
      <c r="B11" s="211">
        <v>140</v>
      </c>
      <c r="C11" s="211">
        <v>259</v>
      </c>
      <c r="D11" s="211">
        <v>140</v>
      </c>
      <c r="E11" s="217">
        <f t="shared" si="0"/>
        <v>54.1</v>
      </c>
      <c r="F11" s="211">
        <v>92</v>
      </c>
      <c r="G11" s="211">
        <v>4</v>
      </c>
      <c r="H11" s="217">
        <f t="shared" si="1"/>
        <v>4.3</v>
      </c>
      <c r="I11" s="211">
        <v>15</v>
      </c>
      <c r="J11" s="211">
        <v>1</v>
      </c>
      <c r="K11" s="217">
        <f t="shared" si="2"/>
        <v>6.7</v>
      </c>
      <c r="L11" s="211">
        <v>2</v>
      </c>
      <c r="M11" s="211">
        <v>0</v>
      </c>
      <c r="N11" s="217">
        <f t="shared" si="3"/>
        <v>0</v>
      </c>
      <c r="O11" s="211">
        <v>235</v>
      </c>
      <c r="P11" s="213">
        <v>90</v>
      </c>
      <c r="Q11" s="217">
        <f t="shared" si="4"/>
        <v>38.299999999999997</v>
      </c>
      <c r="R11" s="213">
        <v>63</v>
      </c>
      <c r="S11" s="211">
        <v>82</v>
      </c>
      <c r="T11" s="213">
        <v>63</v>
      </c>
      <c r="U11" s="217">
        <f t="shared" si="5"/>
        <v>76.8</v>
      </c>
      <c r="V11" s="41"/>
      <c r="W11" s="45"/>
    </row>
    <row r="12" spans="1:25" s="43" customFormat="1" ht="18" customHeight="1">
      <c r="A12" s="44" t="s">
        <v>35</v>
      </c>
      <c r="B12" s="211">
        <v>41</v>
      </c>
      <c r="C12" s="211">
        <v>79</v>
      </c>
      <c r="D12" s="211">
        <v>40</v>
      </c>
      <c r="E12" s="217">
        <f t="shared" si="0"/>
        <v>50.6</v>
      </c>
      <c r="F12" s="211">
        <v>16</v>
      </c>
      <c r="G12" s="211">
        <v>2</v>
      </c>
      <c r="H12" s="217">
        <f t="shared" si="1"/>
        <v>12.5</v>
      </c>
      <c r="I12" s="211">
        <v>3</v>
      </c>
      <c r="J12" s="211">
        <v>3</v>
      </c>
      <c r="K12" s="217">
        <f t="shared" si="2"/>
        <v>100</v>
      </c>
      <c r="L12" s="211">
        <v>7</v>
      </c>
      <c r="M12" s="211">
        <v>0</v>
      </c>
      <c r="N12" s="217">
        <f t="shared" si="3"/>
        <v>0</v>
      </c>
      <c r="O12" s="211">
        <v>76</v>
      </c>
      <c r="P12" s="213">
        <v>31</v>
      </c>
      <c r="Q12" s="217">
        <f t="shared" si="4"/>
        <v>40.799999999999997</v>
      </c>
      <c r="R12" s="213">
        <v>16</v>
      </c>
      <c r="S12" s="211">
        <v>18</v>
      </c>
      <c r="T12" s="213">
        <v>16</v>
      </c>
      <c r="U12" s="217">
        <f t="shared" si="5"/>
        <v>88.9</v>
      </c>
      <c r="V12" s="41"/>
      <c r="W12" s="45"/>
    </row>
    <row r="13" spans="1:25" s="43" customFormat="1" ht="18" customHeight="1">
      <c r="A13" s="44" t="s">
        <v>36</v>
      </c>
      <c r="B13" s="211">
        <v>88</v>
      </c>
      <c r="C13" s="211">
        <v>133</v>
      </c>
      <c r="D13" s="211">
        <v>88</v>
      </c>
      <c r="E13" s="217">
        <f t="shared" si="0"/>
        <v>66.2</v>
      </c>
      <c r="F13" s="211">
        <v>22</v>
      </c>
      <c r="G13" s="211">
        <v>1</v>
      </c>
      <c r="H13" s="217">
        <f t="shared" si="1"/>
        <v>4.5</v>
      </c>
      <c r="I13" s="211">
        <v>9</v>
      </c>
      <c r="J13" s="211">
        <v>2</v>
      </c>
      <c r="K13" s="217">
        <f t="shared" si="2"/>
        <v>22.2</v>
      </c>
      <c r="L13" s="211">
        <v>11</v>
      </c>
      <c r="M13" s="211">
        <v>2</v>
      </c>
      <c r="N13" s="217">
        <f t="shared" si="3"/>
        <v>18.2</v>
      </c>
      <c r="O13" s="211">
        <v>117</v>
      </c>
      <c r="P13" s="213">
        <v>55</v>
      </c>
      <c r="Q13" s="217">
        <f t="shared" si="4"/>
        <v>47</v>
      </c>
      <c r="R13" s="213">
        <v>21</v>
      </c>
      <c r="S13" s="211">
        <v>54</v>
      </c>
      <c r="T13" s="213">
        <v>21</v>
      </c>
      <c r="U13" s="217">
        <f t="shared" si="5"/>
        <v>38.9</v>
      </c>
      <c r="V13" s="41"/>
      <c r="W13" s="45"/>
    </row>
    <row r="14" spans="1:25" s="43" customFormat="1" ht="18" customHeight="1">
      <c r="A14" s="44" t="s">
        <v>37</v>
      </c>
      <c r="B14" s="211">
        <v>492</v>
      </c>
      <c r="C14" s="211">
        <v>875</v>
      </c>
      <c r="D14" s="211">
        <v>488</v>
      </c>
      <c r="E14" s="217">
        <f t="shared" si="0"/>
        <v>55.8</v>
      </c>
      <c r="F14" s="211">
        <v>271</v>
      </c>
      <c r="G14" s="211">
        <v>13</v>
      </c>
      <c r="H14" s="217">
        <f t="shared" si="1"/>
        <v>4.8</v>
      </c>
      <c r="I14" s="211">
        <v>71</v>
      </c>
      <c r="J14" s="211">
        <v>31</v>
      </c>
      <c r="K14" s="217">
        <f t="shared" si="2"/>
        <v>43.7</v>
      </c>
      <c r="L14" s="211">
        <v>10</v>
      </c>
      <c r="M14" s="211">
        <v>0</v>
      </c>
      <c r="N14" s="217">
        <f t="shared" si="3"/>
        <v>0</v>
      </c>
      <c r="O14" s="211">
        <v>597</v>
      </c>
      <c r="P14" s="213">
        <v>197</v>
      </c>
      <c r="Q14" s="217">
        <f t="shared" si="4"/>
        <v>33</v>
      </c>
      <c r="R14" s="213">
        <v>262</v>
      </c>
      <c r="S14" s="211">
        <v>270</v>
      </c>
      <c r="T14" s="213">
        <v>262</v>
      </c>
      <c r="U14" s="217">
        <f t="shared" si="5"/>
        <v>97</v>
      </c>
      <c r="V14" s="41"/>
      <c r="W14" s="45"/>
    </row>
    <row r="15" spans="1:25" s="43" customFormat="1" ht="18" customHeight="1">
      <c r="A15" s="44" t="s">
        <v>38</v>
      </c>
      <c r="B15" s="211">
        <v>298</v>
      </c>
      <c r="C15" s="211">
        <v>717</v>
      </c>
      <c r="D15" s="211">
        <v>298</v>
      </c>
      <c r="E15" s="217">
        <f t="shared" si="0"/>
        <v>41.6</v>
      </c>
      <c r="F15" s="211">
        <v>199</v>
      </c>
      <c r="G15" s="211">
        <v>12</v>
      </c>
      <c r="H15" s="217">
        <f t="shared" si="1"/>
        <v>6</v>
      </c>
      <c r="I15" s="211">
        <v>29</v>
      </c>
      <c r="J15" s="211">
        <v>22</v>
      </c>
      <c r="K15" s="217">
        <f t="shared" si="2"/>
        <v>75.900000000000006</v>
      </c>
      <c r="L15" s="211">
        <v>6</v>
      </c>
      <c r="M15" s="211">
        <v>6</v>
      </c>
      <c r="N15" s="217">
        <f t="shared" si="3"/>
        <v>100</v>
      </c>
      <c r="O15" s="211">
        <v>655</v>
      </c>
      <c r="P15" s="213">
        <v>197</v>
      </c>
      <c r="Q15" s="217">
        <f t="shared" si="4"/>
        <v>30.1</v>
      </c>
      <c r="R15" s="213">
        <v>134</v>
      </c>
      <c r="S15" s="211">
        <v>192</v>
      </c>
      <c r="T15" s="213">
        <v>134</v>
      </c>
      <c r="U15" s="217">
        <f t="shared" si="5"/>
        <v>69.8</v>
      </c>
      <c r="V15" s="41"/>
      <c r="W15" s="45"/>
    </row>
    <row r="16" spans="1:25" s="43" customFormat="1" ht="18" customHeight="1">
      <c r="A16" s="44" t="s">
        <v>39</v>
      </c>
      <c r="B16" s="211">
        <v>115</v>
      </c>
      <c r="C16" s="211">
        <v>212</v>
      </c>
      <c r="D16" s="211">
        <v>111</v>
      </c>
      <c r="E16" s="217">
        <f t="shared" si="0"/>
        <v>52.4</v>
      </c>
      <c r="F16" s="211">
        <v>72</v>
      </c>
      <c r="G16" s="211">
        <v>2</v>
      </c>
      <c r="H16" s="217">
        <f t="shared" si="1"/>
        <v>2.8</v>
      </c>
      <c r="I16" s="211">
        <v>27</v>
      </c>
      <c r="J16" s="211">
        <v>1</v>
      </c>
      <c r="K16" s="217">
        <f t="shared" si="2"/>
        <v>3.7</v>
      </c>
      <c r="L16" s="211">
        <v>39</v>
      </c>
      <c r="M16" s="211">
        <v>0</v>
      </c>
      <c r="N16" s="217">
        <f t="shared" si="3"/>
        <v>0</v>
      </c>
      <c r="O16" s="211">
        <v>194</v>
      </c>
      <c r="P16" s="213">
        <v>96</v>
      </c>
      <c r="Q16" s="217">
        <f t="shared" si="4"/>
        <v>49.5</v>
      </c>
      <c r="R16" s="213">
        <v>40</v>
      </c>
      <c r="S16" s="211">
        <v>47</v>
      </c>
      <c r="T16" s="213">
        <v>38</v>
      </c>
      <c r="U16" s="217">
        <f t="shared" si="5"/>
        <v>80.900000000000006</v>
      </c>
      <c r="V16" s="41"/>
      <c r="W16" s="45"/>
    </row>
    <row r="17" spans="1:23" s="43" customFormat="1" ht="18" customHeight="1">
      <c r="A17" s="44" t="s">
        <v>40</v>
      </c>
      <c r="B17" s="211">
        <v>82</v>
      </c>
      <c r="C17" s="211">
        <v>158</v>
      </c>
      <c r="D17" s="211">
        <v>81</v>
      </c>
      <c r="E17" s="217">
        <f t="shared" si="0"/>
        <v>51.3</v>
      </c>
      <c r="F17" s="211">
        <v>36</v>
      </c>
      <c r="G17" s="211">
        <v>0</v>
      </c>
      <c r="H17" s="217">
        <f t="shared" si="1"/>
        <v>0</v>
      </c>
      <c r="I17" s="211">
        <v>27</v>
      </c>
      <c r="J17" s="211">
        <v>6</v>
      </c>
      <c r="K17" s="217">
        <f t="shared" si="2"/>
        <v>22.2</v>
      </c>
      <c r="L17" s="211">
        <v>4</v>
      </c>
      <c r="M17" s="211">
        <v>2</v>
      </c>
      <c r="N17" s="217">
        <f t="shared" si="3"/>
        <v>50</v>
      </c>
      <c r="O17" s="211">
        <v>122</v>
      </c>
      <c r="P17" s="213">
        <v>44</v>
      </c>
      <c r="Q17" s="217">
        <f t="shared" si="4"/>
        <v>36.1</v>
      </c>
      <c r="R17" s="213">
        <v>26</v>
      </c>
      <c r="S17" s="211">
        <v>47</v>
      </c>
      <c r="T17" s="213">
        <v>26</v>
      </c>
      <c r="U17" s="217">
        <f t="shared" si="5"/>
        <v>55.3</v>
      </c>
      <c r="V17" s="41"/>
      <c r="W17" s="45"/>
    </row>
    <row r="18" spans="1:23" s="43" customFormat="1" ht="18" customHeight="1">
      <c r="A18" s="44" t="s">
        <v>41</v>
      </c>
      <c r="B18" s="211">
        <v>125</v>
      </c>
      <c r="C18" s="211">
        <v>375</v>
      </c>
      <c r="D18" s="211">
        <v>125</v>
      </c>
      <c r="E18" s="217">
        <f t="shared" si="0"/>
        <v>33.299999999999997</v>
      </c>
      <c r="F18" s="211">
        <v>88</v>
      </c>
      <c r="G18" s="211">
        <v>1</v>
      </c>
      <c r="H18" s="217">
        <f t="shared" si="1"/>
        <v>1.1000000000000001</v>
      </c>
      <c r="I18" s="211">
        <v>30</v>
      </c>
      <c r="J18" s="211">
        <v>7</v>
      </c>
      <c r="K18" s="217">
        <f t="shared" si="2"/>
        <v>23.3</v>
      </c>
      <c r="L18" s="211">
        <v>19</v>
      </c>
      <c r="M18" s="211">
        <v>0</v>
      </c>
      <c r="N18" s="217">
        <f t="shared" si="3"/>
        <v>0</v>
      </c>
      <c r="O18" s="211">
        <v>288</v>
      </c>
      <c r="P18" s="213">
        <v>56</v>
      </c>
      <c r="Q18" s="217">
        <f t="shared" si="4"/>
        <v>19.399999999999999</v>
      </c>
      <c r="R18" s="213">
        <v>55</v>
      </c>
      <c r="S18" s="211">
        <v>103</v>
      </c>
      <c r="T18" s="213">
        <v>55</v>
      </c>
      <c r="U18" s="217">
        <f t="shared" si="5"/>
        <v>53.4</v>
      </c>
      <c r="V18" s="41"/>
      <c r="W18" s="45"/>
    </row>
    <row r="19" spans="1:23" s="43" customFormat="1" ht="18" customHeight="1">
      <c r="A19" s="44" t="s">
        <v>42</v>
      </c>
      <c r="B19" s="211">
        <v>211</v>
      </c>
      <c r="C19" s="211">
        <v>420</v>
      </c>
      <c r="D19" s="211">
        <v>198</v>
      </c>
      <c r="E19" s="217">
        <f t="shared" si="0"/>
        <v>47.1</v>
      </c>
      <c r="F19" s="211">
        <v>70</v>
      </c>
      <c r="G19" s="211">
        <v>1</v>
      </c>
      <c r="H19" s="217">
        <f t="shared" si="1"/>
        <v>1.4</v>
      </c>
      <c r="I19" s="211">
        <v>9</v>
      </c>
      <c r="J19" s="211">
        <v>2</v>
      </c>
      <c r="K19" s="217">
        <f t="shared" si="2"/>
        <v>22.2</v>
      </c>
      <c r="L19" s="211">
        <v>4</v>
      </c>
      <c r="M19" s="211">
        <v>1</v>
      </c>
      <c r="N19" s="217">
        <f t="shared" si="3"/>
        <v>25</v>
      </c>
      <c r="O19" s="211">
        <v>348</v>
      </c>
      <c r="P19" s="213">
        <v>131</v>
      </c>
      <c r="Q19" s="217">
        <f t="shared" si="4"/>
        <v>37.6</v>
      </c>
      <c r="R19" s="213">
        <v>94</v>
      </c>
      <c r="S19" s="211">
        <v>132</v>
      </c>
      <c r="T19" s="213">
        <v>92</v>
      </c>
      <c r="U19" s="217">
        <f t="shared" si="5"/>
        <v>69.7</v>
      </c>
      <c r="V19" s="41"/>
      <c r="W19" s="45"/>
    </row>
    <row r="20" spans="1:23" s="43" customFormat="1" ht="18" customHeight="1">
      <c r="A20" s="44" t="s">
        <v>43</v>
      </c>
      <c r="B20" s="211">
        <v>116</v>
      </c>
      <c r="C20" s="211">
        <v>170</v>
      </c>
      <c r="D20" s="211">
        <v>108</v>
      </c>
      <c r="E20" s="217">
        <f t="shared" si="0"/>
        <v>63.5</v>
      </c>
      <c r="F20" s="211">
        <v>39</v>
      </c>
      <c r="G20" s="211">
        <v>0</v>
      </c>
      <c r="H20" s="217">
        <f t="shared" si="1"/>
        <v>0</v>
      </c>
      <c r="I20" s="211">
        <v>2</v>
      </c>
      <c r="J20" s="211">
        <v>0</v>
      </c>
      <c r="K20" s="217">
        <f t="shared" si="2"/>
        <v>0</v>
      </c>
      <c r="L20" s="211">
        <v>7</v>
      </c>
      <c r="M20" s="211">
        <v>1</v>
      </c>
      <c r="N20" s="217">
        <f t="shared" si="3"/>
        <v>14.3</v>
      </c>
      <c r="O20" s="211">
        <v>162</v>
      </c>
      <c r="P20" s="213">
        <v>72</v>
      </c>
      <c r="Q20" s="217">
        <f t="shared" si="4"/>
        <v>44.4</v>
      </c>
      <c r="R20" s="213">
        <v>56</v>
      </c>
      <c r="S20" s="211">
        <v>61</v>
      </c>
      <c r="T20" s="213">
        <v>56</v>
      </c>
      <c r="U20" s="217">
        <f t="shared" si="5"/>
        <v>91.8</v>
      </c>
      <c r="V20" s="41"/>
      <c r="W20" s="45"/>
    </row>
    <row r="21" spans="1:23" s="43" customFormat="1" ht="18" customHeight="1">
      <c r="A21" s="44" t="s">
        <v>44</v>
      </c>
      <c r="B21" s="211">
        <v>41</v>
      </c>
      <c r="C21" s="211">
        <v>94</v>
      </c>
      <c r="D21" s="211">
        <v>41</v>
      </c>
      <c r="E21" s="217">
        <f t="shared" si="0"/>
        <v>43.6</v>
      </c>
      <c r="F21" s="211">
        <v>25</v>
      </c>
      <c r="G21" s="211">
        <v>1</v>
      </c>
      <c r="H21" s="217">
        <f t="shared" si="1"/>
        <v>4</v>
      </c>
      <c r="I21" s="211">
        <v>2</v>
      </c>
      <c r="J21" s="211">
        <v>0</v>
      </c>
      <c r="K21" s="217">
        <f t="shared" si="2"/>
        <v>0</v>
      </c>
      <c r="L21" s="211">
        <v>3</v>
      </c>
      <c r="M21" s="211">
        <v>0</v>
      </c>
      <c r="N21" s="217">
        <f t="shared" si="3"/>
        <v>0</v>
      </c>
      <c r="O21" s="211">
        <v>74</v>
      </c>
      <c r="P21" s="213">
        <v>26</v>
      </c>
      <c r="Q21" s="217">
        <f t="shared" si="4"/>
        <v>35.1</v>
      </c>
      <c r="R21" s="213">
        <v>7</v>
      </c>
      <c r="S21" s="211">
        <v>29</v>
      </c>
      <c r="T21" s="213">
        <v>7</v>
      </c>
      <c r="U21" s="217">
        <f t="shared" si="5"/>
        <v>24.1</v>
      </c>
      <c r="V21" s="41"/>
      <c r="W21" s="45"/>
    </row>
    <row r="22" spans="1:23" s="43" customFormat="1" ht="18" customHeight="1">
      <c r="A22" s="44" t="s">
        <v>45</v>
      </c>
      <c r="B22" s="211">
        <v>54</v>
      </c>
      <c r="C22" s="211">
        <v>316</v>
      </c>
      <c r="D22" s="211">
        <v>52</v>
      </c>
      <c r="E22" s="217">
        <f t="shared" si="0"/>
        <v>16.5</v>
      </c>
      <c r="F22" s="211">
        <v>161</v>
      </c>
      <c r="G22" s="211">
        <v>0</v>
      </c>
      <c r="H22" s="217">
        <f t="shared" si="1"/>
        <v>0</v>
      </c>
      <c r="I22" s="211">
        <v>53</v>
      </c>
      <c r="J22" s="211">
        <v>0</v>
      </c>
      <c r="K22" s="217">
        <f t="shared" si="2"/>
        <v>0</v>
      </c>
      <c r="L22" s="211">
        <v>14</v>
      </c>
      <c r="M22" s="211">
        <v>1</v>
      </c>
      <c r="N22" s="217">
        <f t="shared" si="3"/>
        <v>7.1</v>
      </c>
      <c r="O22" s="211">
        <v>273</v>
      </c>
      <c r="P22" s="213">
        <v>26</v>
      </c>
      <c r="Q22" s="217">
        <f t="shared" si="4"/>
        <v>9.5</v>
      </c>
      <c r="R22" s="213">
        <v>23</v>
      </c>
      <c r="S22" s="211">
        <v>34</v>
      </c>
      <c r="T22" s="213">
        <v>23</v>
      </c>
      <c r="U22" s="217">
        <f t="shared" si="5"/>
        <v>67.599999999999994</v>
      </c>
      <c r="V22" s="41"/>
      <c r="W22" s="45"/>
    </row>
    <row r="23" spans="1:23" s="43" customFormat="1" ht="18" customHeight="1">
      <c r="A23" s="44" t="s">
        <v>46</v>
      </c>
      <c r="B23" s="211">
        <v>159</v>
      </c>
      <c r="C23" s="211">
        <v>328</v>
      </c>
      <c r="D23" s="211">
        <v>158</v>
      </c>
      <c r="E23" s="217">
        <f t="shared" si="0"/>
        <v>48.2</v>
      </c>
      <c r="F23" s="211">
        <v>92</v>
      </c>
      <c r="G23" s="211">
        <v>3</v>
      </c>
      <c r="H23" s="217">
        <f t="shared" si="1"/>
        <v>3.3</v>
      </c>
      <c r="I23" s="211">
        <v>12</v>
      </c>
      <c r="J23" s="211">
        <v>4</v>
      </c>
      <c r="K23" s="217">
        <f t="shared" si="2"/>
        <v>33.299999999999997</v>
      </c>
      <c r="L23" s="211">
        <v>2</v>
      </c>
      <c r="M23" s="211">
        <v>0</v>
      </c>
      <c r="N23" s="217">
        <f t="shared" si="3"/>
        <v>0</v>
      </c>
      <c r="O23" s="211">
        <v>307</v>
      </c>
      <c r="P23" s="213">
        <v>117</v>
      </c>
      <c r="Q23" s="217">
        <f t="shared" si="4"/>
        <v>38.1</v>
      </c>
      <c r="R23" s="213">
        <v>59</v>
      </c>
      <c r="S23" s="211">
        <v>104</v>
      </c>
      <c r="T23" s="213">
        <v>59</v>
      </c>
      <c r="U23" s="217">
        <f t="shared" si="5"/>
        <v>56.7</v>
      </c>
      <c r="V23" s="41"/>
      <c r="W23" s="45"/>
    </row>
    <row r="24" spans="1:23" s="43" customFormat="1" ht="18" customHeight="1">
      <c r="A24" s="44" t="s">
        <v>47</v>
      </c>
      <c r="B24" s="211">
        <v>172</v>
      </c>
      <c r="C24" s="211">
        <v>355</v>
      </c>
      <c r="D24" s="211">
        <v>171</v>
      </c>
      <c r="E24" s="217">
        <f t="shared" si="0"/>
        <v>48.2</v>
      </c>
      <c r="F24" s="211">
        <v>55</v>
      </c>
      <c r="G24" s="211">
        <v>5</v>
      </c>
      <c r="H24" s="217">
        <f t="shared" si="1"/>
        <v>9.1</v>
      </c>
      <c r="I24" s="211">
        <v>10</v>
      </c>
      <c r="J24" s="211">
        <v>0</v>
      </c>
      <c r="K24" s="217">
        <f t="shared" si="2"/>
        <v>0</v>
      </c>
      <c r="L24" s="211">
        <v>9</v>
      </c>
      <c r="M24" s="211">
        <v>3</v>
      </c>
      <c r="N24" s="217">
        <f t="shared" si="3"/>
        <v>33.299999999999997</v>
      </c>
      <c r="O24" s="211">
        <v>283</v>
      </c>
      <c r="P24" s="213">
        <v>122</v>
      </c>
      <c r="Q24" s="217">
        <f t="shared" si="4"/>
        <v>43.1</v>
      </c>
      <c r="R24" s="213">
        <v>67</v>
      </c>
      <c r="S24" s="211">
        <v>105</v>
      </c>
      <c r="T24" s="213">
        <v>67</v>
      </c>
      <c r="U24" s="217">
        <f t="shared" si="5"/>
        <v>63.8</v>
      </c>
      <c r="V24" s="41"/>
      <c r="W24" s="45"/>
    </row>
    <row r="25" spans="1:23" s="43" customFormat="1" ht="18" customHeight="1">
      <c r="A25" s="44" t="s">
        <v>48</v>
      </c>
      <c r="B25" s="211">
        <v>132</v>
      </c>
      <c r="C25" s="211">
        <v>277</v>
      </c>
      <c r="D25" s="211">
        <v>130</v>
      </c>
      <c r="E25" s="217">
        <f t="shared" si="0"/>
        <v>46.9</v>
      </c>
      <c r="F25" s="211">
        <v>79</v>
      </c>
      <c r="G25" s="211">
        <v>10</v>
      </c>
      <c r="H25" s="217">
        <f t="shared" si="1"/>
        <v>12.7</v>
      </c>
      <c r="I25" s="211">
        <v>18</v>
      </c>
      <c r="J25" s="211">
        <v>13</v>
      </c>
      <c r="K25" s="217">
        <f t="shared" si="2"/>
        <v>72.2</v>
      </c>
      <c r="L25" s="211">
        <v>22</v>
      </c>
      <c r="M25" s="211">
        <v>4</v>
      </c>
      <c r="N25" s="217">
        <f t="shared" si="3"/>
        <v>18.2</v>
      </c>
      <c r="O25" s="211">
        <v>271</v>
      </c>
      <c r="P25" s="213">
        <v>121</v>
      </c>
      <c r="Q25" s="217">
        <f t="shared" si="4"/>
        <v>44.6</v>
      </c>
      <c r="R25" s="213">
        <v>72</v>
      </c>
      <c r="S25" s="211">
        <v>76</v>
      </c>
      <c r="T25" s="213">
        <v>72</v>
      </c>
      <c r="U25" s="217">
        <f t="shared" si="5"/>
        <v>94.7</v>
      </c>
      <c r="V25" s="41"/>
      <c r="W25" s="45"/>
    </row>
    <row r="26" spans="1:23" s="43" customFormat="1" ht="18" customHeight="1">
      <c r="A26" s="44" t="s">
        <v>49</v>
      </c>
      <c r="B26" s="211">
        <v>199</v>
      </c>
      <c r="C26" s="211">
        <v>418</v>
      </c>
      <c r="D26" s="211">
        <v>194</v>
      </c>
      <c r="E26" s="217">
        <f t="shared" si="0"/>
        <v>46.4</v>
      </c>
      <c r="F26" s="211">
        <v>41</v>
      </c>
      <c r="G26" s="211">
        <v>7</v>
      </c>
      <c r="H26" s="217">
        <f t="shared" si="1"/>
        <v>17.100000000000001</v>
      </c>
      <c r="I26" s="211">
        <v>12</v>
      </c>
      <c r="J26" s="211">
        <v>4</v>
      </c>
      <c r="K26" s="217">
        <f t="shared" si="2"/>
        <v>33.299999999999997</v>
      </c>
      <c r="L26" s="211">
        <v>4</v>
      </c>
      <c r="M26" s="211">
        <v>0</v>
      </c>
      <c r="N26" s="217">
        <f t="shared" si="3"/>
        <v>0</v>
      </c>
      <c r="O26" s="211">
        <v>357</v>
      </c>
      <c r="P26" s="213">
        <v>137</v>
      </c>
      <c r="Q26" s="217">
        <f t="shared" si="4"/>
        <v>38.4</v>
      </c>
      <c r="R26" s="213">
        <v>59</v>
      </c>
      <c r="S26" s="211">
        <v>101</v>
      </c>
      <c r="T26" s="213">
        <v>59</v>
      </c>
      <c r="U26" s="217">
        <f t="shared" si="5"/>
        <v>58.4</v>
      </c>
      <c r="V26" s="41"/>
      <c r="W26" s="45"/>
    </row>
    <row r="27" spans="1:23" s="43" customFormat="1" ht="18" customHeight="1">
      <c r="A27" s="44" t="s">
        <v>50</v>
      </c>
      <c r="B27" s="211">
        <v>586</v>
      </c>
      <c r="C27" s="211">
        <v>1533</v>
      </c>
      <c r="D27" s="211">
        <v>566</v>
      </c>
      <c r="E27" s="217">
        <f t="shared" si="0"/>
        <v>36.9</v>
      </c>
      <c r="F27" s="211">
        <v>295</v>
      </c>
      <c r="G27" s="211">
        <v>24</v>
      </c>
      <c r="H27" s="217">
        <f t="shared" si="1"/>
        <v>8.1</v>
      </c>
      <c r="I27" s="211">
        <v>19</v>
      </c>
      <c r="J27" s="211">
        <v>5</v>
      </c>
      <c r="K27" s="217">
        <f t="shared" si="2"/>
        <v>26.3</v>
      </c>
      <c r="L27" s="211">
        <v>6</v>
      </c>
      <c r="M27" s="211">
        <v>1</v>
      </c>
      <c r="N27" s="217">
        <f t="shared" si="3"/>
        <v>16.7</v>
      </c>
      <c r="O27" s="211">
        <v>1152</v>
      </c>
      <c r="P27" s="213">
        <v>235</v>
      </c>
      <c r="Q27" s="217">
        <f t="shared" si="4"/>
        <v>20.399999999999999</v>
      </c>
      <c r="R27" s="213">
        <v>159</v>
      </c>
      <c r="S27" s="211">
        <v>348</v>
      </c>
      <c r="T27" s="213">
        <v>153</v>
      </c>
      <c r="U27" s="217">
        <f t="shared" si="5"/>
        <v>44</v>
      </c>
      <c r="V27" s="41"/>
      <c r="W27" s="45"/>
    </row>
    <row r="28" spans="1:23" ht="34.5" customHeight="1">
      <c r="A28" s="47"/>
      <c r="B28" s="251" t="s">
        <v>51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48"/>
      <c r="P28" s="48"/>
      <c r="Q28" s="48"/>
      <c r="R28" s="48"/>
      <c r="S28" s="48"/>
      <c r="T28" s="48"/>
      <c r="U28" s="48"/>
    </row>
    <row r="29" spans="1:23">
      <c r="A29" s="49"/>
      <c r="B29" s="49"/>
      <c r="C29" s="49"/>
      <c r="D29" s="49"/>
      <c r="E29" s="49"/>
      <c r="F29" s="49"/>
      <c r="G29" s="49"/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3">
      <c r="A30" s="49"/>
      <c r="B30" s="49"/>
      <c r="C30" s="49"/>
      <c r="D30" s="49"/>
      <c r="E30" s="49"/>
      <c r="F30" s="49"/>
      <c r="G30" s="49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3">
      <c r="A31" s="49"/>
      <c r="B31" s="49"/>
      <c r="C31" s="49"/>
      <c r="D31" s="49"/>
      <c r="E31" s="49"/>
      <c r="F31" s="49"/>
      <c r="G31" s="49"/>
      <c r="H31" s="4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3"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9:21"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9:21"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9:21"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9:21"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9:21"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9:21"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9:21"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9:21"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9:21"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9:21"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9:21"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9:21"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9:21"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9:21"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9:21"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9:21"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9:21"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9:21"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9:21"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9:21"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9:21"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9:21"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9:21"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9:21"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9:21"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9:21"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9:21"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9:21"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9:21"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9:21"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  <row r="63" spans="9:21"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9:21"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9:21"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9:21"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9:21"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9:21"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</row>
    <row r="69" spans="9:21"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9:21"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9:21"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9:21"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  <row r="73" spans="9:21"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9:21"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  <row r="75" spans="9:21"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</row>
    <row r="76" spans="9:21"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9:21"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</row>
    <row r="78" spans="9:21"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</row>
    <row r="79" spans="9:21"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</row>
    <row r="80" spans="9:21"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</row>
    <row r="81" spans="9:21"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</row>
    <row r="82" spans="9:21"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</row>
    <row r="83" spans="9:21"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</row>
  </sheetData>
  <mergeCells count="31">
    <mergeCell ref="B28:N28"/>
    <mergeCell ref="P4:P5"/>
    <mergeCell ref="Q4:Q5"/>
    <mergeCell ref="R4:R5"/>
    <mergeCell ref="S4:S5"/>
    <mergeCell ref="K4:K5"/>
    <mergeCell ref="L4:L5"/>
    <mergeCell ref="M4:M5"/>
    <mergeCell ref="N4:N5"/>
    <mergeCell ref="O4:O5"/>
    <mergeCell ref="F4:F5"/>
    <mergeCell ref="H4:H5"/>
    <mergeCell ref="B1:N1"/>
    <mergeCell ref="U4:U5"/>
    <mergeCell ref="T1:U1"/>
    <mergeCell ref="T2:U2"/>
    <mergeCell ref="O3:Q3"/>
    <mergeCell ref="S3:U3"/>
    <mergeCell ref="T4:T5"/>
    <mergeCell ref="A3:A5"/>
    <mergeCell ref="C3:E3"/>
    <mergeCell ref="F3:H3"/>
    <mergeCell ref="I3:K3"/>
    <mergeCell ref="L3:N3"/>
    <mergeCell ref="B4:B5"/>
    <mergeCell ref="C4:C5"/>
    <mergeCell ref="D4:D5"/>
    <mergeCell ref="E4:E5"/>
    <mergeCell ref="G4:G5"/>
    <mergeCell ref="I4:I5"/>
    <mergeCell ref="J4:J5"/>
  </mergeCells>
  <pageMargins left="0.118055555555556" right="0.118055555555556" top="0.39374999999999999" bottom="0.15763888888888899" header="0.511811023622047" footer="0.511811023622047"/>
  <pageSetup paperSize="9" scale="85" orientation="landscape" horizontalDpi="300" verticalDpi="300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view="pageBreakPreview" zoomScale="90" zoomScaleNormal="70" zoomScalePageLayoutView="90" workbookViewId="0">
      <selection activeCell="D15" sqref="D15"/>
    </sheetView>
  </sheetViews>
  <sheetFormatPr defaultColWidth="8" defaultRowHeight="15"/>
  <cols>
    <col min="1" max="1" width="60.85546875" style="1" customWidth="1"/>
    <col min="2" max="3" width="17.42578125" style="1" customWidth="1"/>
    <col min="4" max="4" width="10.85546875" style="1" customWidth="1"/>
    <col min="5" max="5" width="15" style="1" customWidth="1"/>
    <col min="6" max="1024" width="8" style="1"/>
  </cols>
  <sheetData>
    <row r="1" spans="1:11" ht="54.75" customHeight="1">
      <c r="A1" s="236" t="s">
        <v>52</v>
      </c>
      <c r="B1" s="236"/>
      <c r="C1" s="236"/>
      <c r="D1" s="236"/>
      <c r="E1" s="236"/>
    </row>
    <row r="2" spans="1:11" s="3" customFormat="1" ht="23.25" customHeight="1">
      <c r="A2" s="237" t="s">
        <v>1</v>
      </c>
      <c r="B2" s="238" t="s">
        <v>110</v>
      </c>
      <c r="C2" s="238" t="s">
        <v>111</v>
      </c>
      <c r="D2" s="240" t="s">
        <v>2</v>
      </c>
      <c r="E2" s="240"/>
    </row>
    <row r="3" spans="1:11" s="3" customFormat="1" ht="42" customHeight="1">
      <c r="A3" s="237"/>
      <c r="B3" s="239"/>
      <c r="C3" s="239"/>
      <c r="D3" s="4" t="s">
        <v>3</v>
      </c>
      <c r="E3" s="5" t="s">
        <v>4</v>
      </c>
    </row>
    <row r="4" spans="1:11" s="8" customFormat="1" ht="15.75" customHeight="1">
      <c r="A4" s="51" t="s">
        <v>5</v>
      </c>
      <c r="B4" s="52">
        <v>1</v>
      </c>
      <c r="C4" s="52">
        <v>2</v>
      </c>
      <c r="D4" s="52">
        <v>3</v>
      </c>
      <c r="E4" s="52">
        <v>4</v>
      </c>
    </row>
    <row r="5" spans="1:11" s="8" customFormat="1" ht="38.25" customHeight="1">
      <c r="A5" s="9" t="s">
        <v>53</v>
      </c>
      <c r="B5" s="10" t="s">
        <v>54</v>
      </c>
      <c r="C5" s="11">
        <f>'4'!B7</f>
        <v>520</v>
      </c>
      <c r="D5" s="12" t="s">
        <v>55</v>
      </c>
      <c r="E5" s="13" t="s">
        <v>55</v>
      </c>
      <c r="K5" s="14"/>
    </row>
    <row r="6" spans="1:11" s="3" customFormat="1" ht="38.25" customHeight="1">
      <c r="A6" s="9" t="s">
        <v>56</v>
      </c>
      <c r="B6" s="11">
        <f>'4'!C7</f>
        <v>1076</v>
      </c>
      <c r="C6" s="11">
        <f>'4'!D7</f>
        <v>506</v>
      </c>
      <c r="D6" s="13">
        <f>ROUND(C6/B6*100,1)</f>
        <v>47</v>
      </c>
      <c r="E6" s="15">
        <f>C6-B6</f>
        <v>-570</v>
      </c>
      <c r="K6" s="14"/>
    </row>
    <row r="7" spans="1:11" s="3" customFormat="1" ht="39.75" customHeight="1">
      <c r="A7" s="16" t="s">
        <v>57</v>
      </c>
      <c r="B7" s="11">
        <f>'4'!F7</f>
        <v>210</v>
      </c>
      <c r="C7" s="11">
        <f>'4'!G7</f>
        <v>21</v>
      </c>
      <c r="D7" s="13">
        <f>ROUND(C7/B7*100,1)</f>
        <v>10</v>
      </c>
      <c r="E7" s="15">
        <f>C7-B7</f>
        <v>-189</v>
      </c>
      <c r="K7" s="14"/>
    </row>
    <row r="8" spans="1:11" s="3" customFormat="1" ht="35.25" customHeight="1">
      <c r="A8" s="17" t="s">
        <v>10</v>
      </c>
      <c r="B8" s="11">
        <f>'4'!I7</f>
        <v>36</v>
      </c>
      <c r="C8" s="11">
        <f>'4'!J7</f>
        <v>8</v>
      </c>
      <c r="D8" s="13">
        <f>ROUND(C8/B8*100,1)</f>
        <v>22.2</v>
      </c>
      <c r="E8" s="15">
        <f>C8-B8</f>
        <v>-28</v>
      </c>
      <c r="K8" s="14"/>
    </row>
    <row r="9" spans="1:11" s="3" customFormat="1" ht="45.75" customHeight="1">
      <c r="A9" s="17" t="s">
        <v>58</v>
      </c>
      <c r="B9" s="11">
        <f>'4'!L7</f>
        <v>30</v>
      </c>
      <c r="C9" s="11">
        <f>'4'!M7</f>
        <v>1</v>
      </c>
      <c r="D9" s="13">
        <f>ROUND(C9/B9*100,1)</f>
        <v>3.3</v>
      </c>
      <c r="E9" s="15">
        <f>C9-B9</f>
        <v>-29</v>
      </c>
      <c r="K9" s="14"/>
    </row>
    <row r="10" spans="1:11" s="3" customFormat="1" ht="55.5" customHeight="1">
      <c r="A10" s="17" t="s">
        <v>12</v>
      </c>
      <c r="B10" s="11">
        <f>'4'!O7</f>
        <v>924</v>
      </c>
      <c r="C10" s="11">
        <f>'4'!P7</f>
        <v>318</v>
      </c>
      <c r="D10" s="13">
        <f>ROUND(C10/B10*100,1)</f>
        <v>34.4</v>
      </c>
      <c r="E10" s="15">
        <f>C10-B10</f>
        <v>-606</v>
      </c>
      <c r="K10" s="14"/>
    </row>
    <row r="11" spans="1:11" s="3" customFormat="1" ht="12.75" customHeight="1">
      <c r="A11" s="242" t="s">
        <v>13</v>
      </c>
      <c r="B11" s="242"/>
      <c r="C11" s="242"/>
      <c r="D11" s="242"/>
      <c r="E11" s="242"/>
      <c r="K11" s="14"/>
    </row>
    <row r="12" spans="1:11" s="3" customFormat="1" ht="15" customHeight="1">
      <c r="A12" s="242"/>
      <c r="B12" s="242"/>
      <c r="C12" s="242"/>
      <c r="D12" s="242"/>
      <c r="E12" s="242"/>
      <c r="K12" s="14"/>
    </row>
    <row r="13" spans="1:11" s="3" customFormat="1" ht="20.25" customHeight="1">
      <c r="A13" s="237" t="s">
        <v>1</v>
      </c>
      <c r="B13" s="243" t="s">
        <v>107</v>
      </c>
      <c r="C13" s="243" t="s">
        <v>108</v>
      </c>
      <c r="D13" s="240" t="s">
        <v>2</v>
      </c>
      <c r="E13" s="240"/>
      <c r="K13" s="14"/>
    </row>
    <row r="14" spans="1:11" ht="35.25" customHeight="1">
      <c r="A14" s="237"/>
      <c r="B14" s="243"/>
      <c r="C14" s="243"/>
      <c r="D14" s="4" t="s">
        <v>3</v>
      </c>
      <c r="E14" s="5" t="s">
        <v>14</v>
      </c>
      <c r="K14" s="14"/>
    </row>
    <row r="15" spans="1:11" ht="24" customHeight="1">
      <c r="A15" s="9" t="s">
        <v>59</v>
      </c>
      <c r="B15" s="18" t="s">
        <v>54</v>
      </c>
      <c r="C15" s="19">
        <f>'4'!R7</f>
        <v>148</v>
      </c>
      <c r="D15" s="20" t="s">
        <v>55</v>
      </c>
      <c r="E15" s="21" t="s">
        <v>55</v>
      </c>
      <c r="K15" s="14"/>
    </row>
    <row r="16" spans="1:11" ht="25.5" customHeight="1">
      <c r="A16" s="22" t="s">
        <v>56</v>
      </c>
      <c r="B16" s="23">
        <f>'4'!S7</f>
        <v>321</v>
      </c>
      <c r="C16" s="23">
        <f>'4'!T7</f>
        <v>144</v>
      </c>
      <c r="D16" s="20">
        <f>ROUND(C16/B16*100,1)</f>
        <v>44.9</v>
      </c>
      <c r="E16" s="24">
        <f>C16-B16</f>
        <v>-177</v>
      </c>
      <c r="K16" s="14"/>
    </row>
    <row r="17" spans="1:5" ht="58.5" customHeight="1">
      <c r="A17" s="241" t="s">
        <v>17</v>
      </c>
      <c r="B17" s="241"/>
      <c r="C17" s="241"/>
      <c r="D17" s="241"/>
      <c r="E17" s="241"/>
    </row>
  </sheetData>
  <mergeCells count="11">
    <mergeCell ref="A17:E17"/>
    <mergeCell ref="A11:E12"/>
    <mergeCell ref="A13:A14"/>
    <mergeCell ref="B13:B14"/>
    <mergeCell ref="C13:C14"/>
    <mergeCell ref="D13:E13"/>
    <mergeCell ref="A1:E1"/>
    <mergeCell ref="A2:A3"/>
    <mergeCell ref="B2:B3"/>
    <mergeCell ref="C2:C3"/>
    <mergeCell ref="D2:E2"/>
  </mergeCells>
  <printOptions horizontalCentered="1"/>
  <pageMargins left="0.31527777777777799" right="0.31527777777777799" top="0.55138888888888904" bottom="0.55138888888888904" header="0.511811023622047" footer="0.511811023622047"/>
  <pageSetup paperSize="9" scale="8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48"/>
  <sheetViews>
    <sheetView view="pageBreakPreview" zoomScale="90" zoomScaleNormal="90" zoomScalePageLayoutView="90" workbookViewId="0">
      <selection activeCell="X12" sqref="X12"/>
    </sheetView>
  </sheetViews>
  <sheetFormatPr defaultColWidth="9.140625" defaultRowHeight="15"/>
  <cols>
    <col min="1" max="1" width="18.28515625" style="25" customWidth="1"/>
    <col min="2" max="2" width="13" style="25" customWidth="1"/>
    <col min="3" max="13" width="10.28515625" style="25" customWidth="1"/>
    <col min="14" max="14" width="10" style="25" customWidth="1"/>
    <col min="15" max="16" width="11.5703125" style="25" customWidth="1"/>
    <col min="17" max="18" width="12.28515625" style="25" customWidth="1"/>
    <col min="19" max="19" width="9.42578125" style="25" customWidth="1"/>
    <col min="20" max="20" width="15.7109375" style="25" customWidth="1"/>
    <col min="21" max="21" width="9" style="25" customWidth="1"/>
    <col min="22" max="1021" width="9.140625" style="25"/>
  </cols>
  <sheetData>
    <row r="1" spans="1:21" s="26" customFormat="1" ht="45.75" customHeight="1">
      <c r="A1" s="27"/>
      <c r="B1" s="252" t="s">
        <v>112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7"/>
      <c r="O1" s="27"/>
      <c r="P1" s="27"/>
      <c r="Q1" s="27"/>
      <c r="R1" s="27"/>
      <c r="S1" s="27"/>
      <c r="T1" s="27"/>
      <c r="U1" s="28" t="s">
        <v>18</v>
      </c>
    </row>
    <row r="2" spans="1:21" s="32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3"/>
      <c r="N2" s="53" t="s">
        <v>19</v>
      </c>
      <c r="O2" s="29"/>
      <c r="P2" s="29"/>
      <c r="Q2" s="31"/>
      <c r="R2" s="31"/>
      <c r="S2" s="31"/>
      <c r="T2" s="31"/>
      <c r="U2" s="54" t="s">
        <v>19</v>
      </c>
    </row>
    <row r="3" spans="1:21" ht="57" customHeight="1">
      <c r="A3" s="244"/>
      <c r="B3" s="55" t="s">
        <v>20</v>
      </c>
      <c r="C3" s="253" t="s">
        <v>21</v>
      </c>
      <c r="D3" s="253"/>
      <c r="E3" s="253"/>
      <c r="F3" s="253" t="s">
        <v>60</v>
      </c>
      <c r="G3" s="253"/>
      <c r="H3" s="253"/>
      <c r="I3" s="253" t="s">
        <v>23</v>
      </c>
      <c r="J3" s="253"/>
      <c r="K3" s="253"/>
      <c r="L3" s="253" t="s">
        <v>24</v>
      </c>
      <c r="M3" s="253"/>
      <c r="N3" s="253"/>
      <c r="O3" s="253" t="s">
        <v>25</v>
      </c>
      <c r="P3" s="253"/>
      <c r="Q3" s="253"/>
      <c r="R3" s="56" t="s">
        <v>26</v>
      </c>
      <c r="S3" s="253" t="s">
        <v>27</v>
      </c>
      <c r="T3" s="253"/>
      <c r="U3" s="253"/>
    </row>
    <row r="4" spans="1:21" ht="14.25" customHeight="1">
      <c r="A4" s="244"/>
      <c r="B4" s="246" t="s">
        <v>28</v>
      </c>
      <c r="C4" s="246" t="s">
        <v>29</v>
      </c>
      <c r="D4" s="246" t="s">
        <v>28</v>
      </c>
      <c r="E4" s="247" t="s">
        <v>3</v>
      </c>
      <c r="F4" s="246" t="s">
        <v>29</v>
      </c>
      <c r="G4" s="246" t="s">
        <v>28</v>
      </c>
      <c r="H4" s="247" t="s">
        <v>3</v>
      </c>
      <c r="I4" s="246" t="s">
        <v>29</v>
      </c>
      <c r="J4" s="246" t="s">
        <v>28</v>
      </c>
      <c r="K4" s="247" t="s">
        <v>3</v>
      </c>
      <c r="L4" s="246" t="s">
        <v>29</v>
      </c>
      <c r="M4" s="246" t="s">
        <v>28</v>
      </c>
      <c r="N4" s="247" t="s">
        <v>3</v>
      </c>
      <c r="O4" s="246" t="s">
        <v>29</v>
      </c>
      <c r="P4" s="246" t="s">
        <v>28</v>
      </c>
      <c r="Q4" s="247" t="s">
        <v>3</v>
      </c>
      <c r="R4" s="246" t="s">
        <v>28</v>
      </c>
      <c r="S4" s="246" t="s">
        <v>29</v>
      </c>
      <c r="T4" s="246" t="s">
        <v>28</v>
      </c>
      <c r="U4" s="247" t="s">
        <v>3</v>
      </c>
    </row>
    <row r="5" spans="1:21" ht="14.25" customHeight="1">
      <c r="A5" s="244"/>
      <c r="B5" s="246"/>
      <c r="C5" s="246"/>
      <c r="D5" s="246"/>
      <c r="E5" s="247"/>
      <c r="F5" s="246"/>
      <c r="G5" s="246"/>
      <c r="H5" s="247"/>
      <c r="I5" s="246"/>
      <c r="J5" s="246"/>
      <c r="K5" s="247"/>
      <c r="L5" s="246"/>
      <c r="M5" s="246"/>
      <c r="N5" s="247"/>
      <c r="O5" s="246"/>
      <c r="P5" s="246"/>
      <c r="Q5" s="247"/>
      <c r="R5" s="246"/>
      <c r="S5" s="246"/>
      <c r="T5" s="246"/>
      <c r="U5" s="247"/>
    </row>
    <row r="6" spans="1:21">
      <c r="A6" s="57" t="s">
        <v>5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  <c r="O6" s="38">
        <v>14</v>
      </c>
      <c r="P6" s="38">
        <v>15</v>
      </c>
      <c r="Q6" s="38">
        <v>16</v>
      </c>
      <c r="R6" s="38">
        <v>17</v>
      </c>
      <c r="S6" s="38">
        <v>18</v>
      </c>
      <c r="T6" s="38">
        <v>19</v>
      </c>
      <c r="U6" s="38">
        <v>20</v>
      </c>
    </row>
    <row r="7" spans="1:21">
      <c r="A7" s="40" t="s">
        <v>30</v>
      </c>
      <c r="B7" s="212">
        <f>SUM(B8:B27)</f>
        <v>520</v>
      </c>
      <c r="C7" s="212">
        <f>SUM(C8:C27)</f>
        <v>1076</v>
      </c>
      <c r="D7" s="212">
        <f>SUM(D8:D27)</f>
        <v>506</v>
      </c>
      <c r="E7" s="216">
        <f t="shared" ref="E7:E27" si="0">IF(C7=0,"",ROUND(D7/C7*100,1))</f>
        <v>47</v>
      </c>
      <c r="F7" s="212">
        <f>SUM(F8:F27)</f>
        <v>210</v>
      </c>
      <c r="G7" s="212">
        <f>SUM(G8:G27)</f>
        <v>21</v>
      </c>
      <c r="H7" s="216">
        <f t="shared" ref="H7:H27" si="1">IF(F7=0,"",ROUND(G7/F7*100,1))</f>
        <v>10</v>
      </c>
      <c r="I7" s="212">
        <f>SUM(I8:I27)</f>
        <v>36</v>
      </c>
      <c r="J7" s="212">
        <f>SUM(J8:J27)</f>
        <v>8</v>
      </c>
      <c r="K7" s="216">
        <f t="shared" ref="K7:K27" si="2">IF(I7=0,"",ROUND(J7/I7*100,1))</f>
        <v>22.2</v>
      </c>
      <c r="L7" s="212">
        <f>SUM(L8:L27)</f>
        <v>30</v>
      </c>
      <c r="M7" s="212">
        <f>SUM(M8:M27)</f>
        <v>1</v>
      </c>
      <c r="N7" s="216">
        <f t="shared" ref="N7:N27" si="3">IF(L7=0,"",ROUND(M7/L7*100,1))</f>
        <v>3.3</v>
      </c>
      <c r="O7" s="212">
        <f>SUM(O8:O27)</f>
        <v>924</v>
      </c>
      <c r="P7" s="212">
        <f>SUM(P8:P27)</f>
        <v>318</v>
      </c>
      <c r="Q7" s="216">
        <f t="shared" ref="Q7:Q27" si="4">IF(O7=0,"",ROUND(P7/O7*100,1))</f>
        <v>34.4</v>
      </c>
      <c r="R7" s="212">
        <f>SUM(R8:R27)</f>
        <v>148</v>
      </c>
      <c r="S7" s="212">
        <f>SUM(S8:S27)</f>
        <v>321</v>
      </c>
      <c r="T7" s="212">
        <f>SUM(T8:T27)</f>
        <v>144</v>
      </c>
      <c r="U7" s="216">
        <f t="shared" ref="U7:U27" si="5">IF(S7=0,"",ROUND(T7/S7*100,1))</f>
        <v>44.9</v>
      </c>
    </row>
    <row r="8" spans="1:21">
      <c r="A8" s="58" t="s">
        <v>31</v>
      </c>
      <c r="B8" s="211">
        <v>17</v>
      </c>
      <c r="C8" s="211">
        <v>41</v>
      </c>
      <c r="D8" s="290">
        <v>16</v>
      </c>
      <c r="E8" s="217">
        <f t="shared" si="0"/>
        <v>39</v>
      </c>
      <c r="F8" s="211">
        <v>6</v>
      </c>
      <c r="G8" s="211">
        <v>0</v>
      </c>
      <c r="H8" s="217">
        <f t="shared" si="1"/>
        <v>0</v>
      </c>
      <c r="I8" s="211">
        <v>1</v>
      </c>
      <c r="J8" s="211">
        <v>0</v>
      </c>
      <c r="K8" s="217">
        <f t="shared" si="2"/>
        <v>0</v>
      </c>
      <c r="L8" s="211">
        <v>2</v>
      </c>
      <c r="M8" s="211">
        <v>0</v>
      </c>
      <c r="N8" s="217">
        <f t="shared" si="3"/>
        <v>0</v>
      </c>
      <c r="O8" s="211">
        <v>41</v>
      </c>
      <c r="P8" s="211">
        <v>13</v>
      </c>
      <c r="Q8" s="217">
        <f t="shared" si="4"/>
        <v>31.7</v>
      </c>
      <c r="R8" s="211">
        <v>6</v>
      </c>
      <c r="S8" s="211">
        <v>14</v>
      </c>
      <c r="T8" s="211">
        <v>6</v>
      </c>
      <c r="U8" s="217">
        <f t="shared" si="5"/>
        <v>42.9</v>
      </c>
    </row>
    <row r="9" spans="1:21">
      <c r="A9" s="58" t="s">
        <v>32</v>
      </c>
      <c r="B9" s="211">
        <v>24</v>
      </c>
      <c r="C9" s="211">
        <v>54</v>
      </c>
      <c r="D9" s="290">
        <v>24</v>
      </c>
      <c r="E9" s="217">
        <f t="shared" si="0"/>
        <v>44.4</v>
      </c>
      <c r="F9" s="211">
        <v>8</v>
      </c>
      <c r="G9" s="211">
        <v>2</v>
      </c>
      <c r="H9" s="217">
        <f t="shared" si="1"/>
        <v>25</v>
      </c>
      <c r="I9" s="211">
        <v>3</v>
      </c>
      <c r="J9" s="211">
        <v>1</v>
      </c>
      <c r="K9" s="217">
        <f t="shared" si="2"/>
        <v>33.299999999999997</v>
      </c>
      <c r="L9" s="211">
        <v>0</v>
      </c>
      <c r="M9" s="211">
        <v>0</v>
      </c>
      <c r="N9" s="217" t="str">
        <f t="shared" si="3"/>
        <v/>
      </c>
      <c r="O9" s="211">
        <v>49</v>
      </c>
      <c r="P9" s="211">
        <v>22</v>
      </c>
      <c r="Q9" s="217">
        <f t="shared" si="4"/>
        <v>44.9</v>
      </c>
      <c r="R9" s="211">
        <v>5</v>
      </c>
      <c r="S9" s="211">
        <v>20</v>
      </c>
      <c r="T9" s="211">
        <v>5</v>
      </c>
      <c r="U9" s="217">
        <f t="shared" si="5"/>
        <v>25</v>
      </c>
    </row>
    <row r="10" spans="1:21">
      <c r="A10" s="58" t="s">
        <v>33</v>
      </c>
      <c r="B10" s="211">
        <v>6</v>
      </c>
      <c r="C10" s="211">
        <v>16</v>
      </c>
      <c r="D10" s="290">
        <v>6</v>
      </c>
      <c r="E10" s="217">
        <f t="shared" si="0"/>
        <v>37.5</v>
      </c>
      <c r="F10" s="211">
        <v>3</v>
      </c>
      <c r="G10" s="211">
        <v>0</v>
      </c>
      <c r="H10" s="217">
        <f t="shared" si="1"/>
        <v>0</v>
      </c>
      <c r="I10" s="211">
        <v>3</v>
      </c>
      <c r="J10" s="211">
        <v>1</v>
      </c>
      <c r="K10" s="217">
        <f t="shared" si="2"/>
        <v>33.299999999999997</v>
      </c>
      <c r="L10" s="211">
        <v>0</v>
      </c>
      <c r="M10" s="211">
        <v>0</v>
      </c>
      <c r="N10" s="217" t="str">
        <f t="shared" si="3"/>
        <v/>
      </c>
      <c r="O10" s="211">
        <v>16</v>
      </c>
      <c r="P10" s="211">
        <v>5</v>
      </c>
      <c r="Q10" s="217">
        <f t="shared" si="4"/>
        <v>31.3</v>
      </c>
      <c r="R10" s="211">
        <v>2</v>
      </c>
      <c r="S10" s="211">
        <v>7</v>
      </c>
      <c r="T10" s="211">
        <v>2</v>
      </c>
      <c r="U10" s="217">
        <f t="shared" si="5"/>
        <v>28.6</v>
      </c>
    </row>
    <row r="11" spans="1:21">
      <c r="A11" s="58" t="s">
        <v>34</v>
      </c>
      <c r="B11" s="211">
        <v>15</v>
      </c>
      <c r="C11" s="211">
        <v>15</v>
      </c>
      <c r="D11" s="290">
        <v>15</v>
      </c>
      <c r="E11" s="217">
        <f t="shared" si="0"/>
        <v>100</v>
      </c>
      <c r="F11" s="211">
        <v>3</v>
      </c>
      <c r="G11" s="211">
        <v>0</v>
      </c>
      <c r="H11" s="217">
        <f t="shared" si="1"/>
        <v>0</v>
      </c>
      <c r="I11" s="211">
        <v>1</v>
      </c>
      <c r="J11" s="211">
        <v>0</v>
      </c>
      <c r="K11" s="217">
        <f t="shared" si="2"/>
        <v>0</v>
      </c>
      <c r="L11" s="211">
        <v>0</v>
      </c>
      <c r="M11" s="211">
        <v>0</v>
      </c>
      <c r="N11" s="217" t="str">
        <f t="shared" si="3"/>
        <v/>
      </c>
      <c r="O11" s="211">
        <v>14</v>
      </c>
      <c r="P11" s="211">
        <v>9</v>
      </c>
      <c r="Q11" s="217">
        <f t="shared" si="4"/>
        <v>64.3</v>
      </c>
      <c r="R11" s="211">
        <v>9</v>
      </c>
      <c r="S11" s="211">
        <v>5</v>
      </c>
      <c r="T11" s="211">
        <v>9</v>
      </c>
      <c r="U11" s="217">
        <f t="shared" si="5"/>
        <v>180</v>
      </c>
    </row>
    <row r="12" spans="1:21">
      <c r="A12" s="58" t="s">
        <v>35</v>
      </c>
      <c r="B12" s="211">
        <v>14</v>
      </c>
      <c r="C12" s="211">
        <v>13</v>
      </c>
      <c r="D12" s="290">
        <v>14</v>
      </c>
      <c r="E12" s="217">
        <f t="shared" si="0"/>
        <v>107.7</v>
      </c>
      <c r="F12" s="211">
        <v>4</v>
      </c>
      <c r="G12" s="211">
        <v>0</v>
      </c>
      <c r="H12" s="217">
        <f t="shared" si="1"/>
        <v>0</v>
      </c>
      <c r="I12" s="211">
        <v>2</v>
      </c>
      <c r="J12" s="211">
        <v>1</v>
      </c>
      <c r="K12" s="217">
        <f t="shared" si="2"/>
        <v>50</v>
      </c>
      <c r="L12" s="211">
        <v>1</v>
      </c>
      <c r="M12" s="211">
        <v>0</v>
      </c>
      <c r="N12" s="217">
        <f t="shared" si="3"/>
        <v>0</v>
      </c>
      <c r="O12" s="211">
        <v>13</v>
      </c>
      <c r="P12" s="211">
        <v>11</v>
      </c>
      <c r="Q12" s="217">
        <f t="shared" si="4"/>
        <v>84.6</v>
      </c>
      <c r="R12" s="211">
        <v>6</v>
      </c>
      <c r="S12" s="211">
        <v>3</v>
      </c>
      <c r="T12" s="211">
        <v>6</v>
      </c>
      <c r="U12" s="217">
        <f t="shared" si="5"/>
        <v>200</v>
      </c>
    </row>
    <row r="13" spans="1:21">
      <c r="A13" s="58" t="s">
        <v>36</v>
      </c>
      <c r="B13" s="211">
        <v>12</v>
      </c>
      <c r="C13" s="211">
        <v>24</v>
      </c>
      <c r="D13" s="290">
        <v>12</v>
      </c>
      <c r="E13" s="217">
        <f t="shared" si="0"/>
        <v>50</v>
      </c>
      <c r="F13" s="211">
        <v>6</v>
      </c>
      <c r="G13" s="211">
        <v>0</v>
      </c>
      <c r="H13" s="217">
        <f t="shared" si="1"/>
        <v>0</v>
      </c>
      <c r="I13" s="211">
        <v>2</v>
      </c>
      <c r="J13" s="211">
        <v>0</v>
      </c>
      <c r="K13" s="217">
        <f t="shared" si="2"/>
        <v>0</v>
      </c>
      <c r="L13" s="211">
        <v>5</v>
      </c>
      <c r="M13" s="211">
        <v>0</v>
      </c>
      <c r="N13" s="217">
        <f t="shared" si="3"/>
        <v>0</v>
      </c>
      <c r="O13" s="211">
        <v>21</v>
      </c>
      <c r="P13" s="211">
        <v>9</v>
      </c>
      <c r="Q13" s="217">
        <f t="shared" si="4"/>
        <v>42.9</v>
      </c>
      <c r="R13" s="211">
        <v>1</v>
      </c>
      <c r="S13" s="211">
        <v>10</v>
      </c>
      <c r="T13" s="211">
        <v>1</v>
      </c>
      <c r="U13" s="217">
        <f t="shared" si="5"/>
        <v>10</v>
      </c>
    </row>
    <row r="14" spans="1:21">
      <c r="A14" s="58" t="s">
        <v>37</v>
      </c>
      <c r="B14" s="211">
        <v>26</v>
      </c>
      <c r="C14" s="211">
        <v>50</v>
      </c>
      <c r="D14" s="290">
        <v>26</v>
      </c>
      <c r="E14" s="217">
        <f t="shared" si="0"/>
        <v>52</v>
      </c>
      <c r="F14" s="211">
        <v>12</v>
      </c>
      <c r="G14" s="211">
        <v>0</v>
      </c>
      <c r="H14" s="217">
        <f t="shared" si="1"/>
        <v>0</v>
      </c>
      <c r="I14" s="211">
        <v>3</v>
      </c>
      <c r="J14" s="211">
        <v>2</v>
      </c>
      <c r="K14" s="217">
        <f t="shared" si="2"/>
        <v>66.7</v>
      </c>
      <c r="L14" s="211">
        <v>1</v>
      </c>
      <c r="M14" s="211">
        <v>0</v>
      </c>
      <c r="N14" s="217">
        <f t="shared" si="3"/>
        <v>0</v>
      </c>
      <c r="O14" s="211">
        <v>39</v>
      </c>
      <c r="P14" s="211">
        <v>8</v>
      </c>
      <c r="Q14" s="217">
        <f t="shared" si="4"/>
        <v>20.5</v>
      </c>
      <c r="R14" s="211">
        <v>10</v>
      </c>
      <c r="S14" s="211">
        <v>18</v>
      </c>
      <c r="T14" s="211">
        <v>10</v>
      </c>
      <c r="U14" s="217">
        <f t="shared" si="5"/>
        <v>55.6</v>
      </c>
    </row>
    <row r="15" spans="1:21">
      <c r="A15" s="58" t="s">
        <v>38</v>
      </c>
      <c r="B15" s="211">
        <v>24</v>
      </c>
      <c r="C15" s="211">
        <v>51</v>
      </c>
      <c r="D15" s="290">
        <v>24</v>
      </c>
      <c r="E15" s="217">
        <f t="shared" si="0"/>
        <v>47.1</v>
      </c>
      <c r="F15" s="211">
        <v>6</v>
      </c>
      <c r="G15" s="211">
        <v>0</v>
      </c>
      <c r="H15" s="217">
        <f t="shared" si="1"/>
        <v>0</v>
      </c>
      <c r="I15" s="211">
        <v>2</v>
      </c>
      <c r="J15" s="211">
        <v>0</v>
      </c>
      <c r="K15" s="217">
        <f t="shared" si="2"/>
        <v>0</v>
      </c>
      <c r="L15" s="211">
        <v>1</v>
      </c>
      <c r="M15" s="211">
        <v>0</v>
      </c>
      <c r="N15" s="217">
        <f t="shared" si="3"/>
        <v>0</v>
      </c>
      <c r="O15" s="211">
        <v>50</v>
      </c>
      <c r="P15" s="211">
        <v>13</v>
      </c>
      <c r="Q15" s="217">
        <f t="shared" si="4"/>
        <v>26</v>
      </c>
      <c r="R15" s="211">
        <v>9</v>
      </c>
      <c r="S15" s="211">
        <v>18</v>
      </c>
      <c r="T15" s="211">
        <v>9</v>
      </c>
      <c r="U15" s="217">
        <f t="shared" si="5"/>
        <v>50</v>
      </c>
    </row>
    <row r="16" spans="1:21">
      <c r="A16" s="58" t="s">
        <v>39</v>
      </c>
      <c r="B16" s="211">
        <v>16</v>
      </c>
      <c r="C16" s="211">
        <v>15</v>
      </c>
      <c r="D16" s="290">
        <v>14</v>
      </c>
      <c r="E16" s="217">
        <f t="shared" si="0"/>
        <v>93.3</v>
      </c>
      <c r="F16" s="211">
        <v>4</v>
      </c>
      <c r="G16" s="211">
        <v>1</v>
      </c>
      <c r="H16" s="217">
        <f t="shared" si="1"/>
        <v>25</v>
      </c>
      <c r="I16" s="211">
        <v>2</v>
      </c>
      <c r="J16" s="211">
        <v>0</v>
      </c>
      <c r="K16" s="217">
        <f t="shared" si="2"/>
        <v>0</v>
      </c>
      <c r="L16" s="211">
        <v>1</v>
      </c>
      <c r="M16" s="211">
        <v>0</v>
      </c>
      <c r="N16" s="217">
        <f t="shared" si="3"/>
        <v>0</v>
      </c>
      <c r="O16" s="211">
        <v>14</v>
      </c>
      <c r="P16" s="211">
        <v>12</v>
      </c>
      <c r="Q16" s="217">
        <f t="shared" si="4"/>
        <v>85.7</v>
      </c>
      <c r="R16" s="211">
        <v>3</v>
      </c>
      <c r="S16" s="211">
        <v>8</v>
      </c>
      <c r="T16" s="211">
        <v>3</v>
      </c>
      <c r="U16" s="217">
        <f t="shared" si="5"/>
        <v>37.5</v>
      </c>
    </row>
    <row r="17" spans="1:21">
      <c r="A17" s="58" t="s">
        <v>40</v>
      </c>
      <c r="B17" s="211">
        <v>10</v>
      </c>
      <c r="C17" s="211">
        <v>14</v>
      </c>
      <c r="D17" s="290">
        <v>10</v>
      </c>
      <c r="E17" s="217">
        <f t="shared" si="0"/>
        <v>71.400000000000006</v>
      </c>
      <c r="F17" s="211">
        <v>1</v>
      </c>
      <c r="G17" s="211">
        <v>0</v>
      </c>
      <c r="H17" s="217">
        <f t="shared" si="1"/>
        <v>0</v>
      </c>
      <c r="I17" s="211">
        <v>2</v>
      </c>
      <c r="J17" s="211">
        <v>0</v>
      </c>
      <c r="K17" s="217">
        <f t="shared" si="2"/>
        <v>0</v>
      </c>
      <c r="L17" s="211">
        <v>0</v>
      </c>
      <c r="M17" s="211">
        <v>0</v>
      </c>
      <c r="N17" s="217" t="str">
        <f t="shared" si="3"/>
        <v/>
      </c>
      <c r="O17" s="211">
        <v>14</v>
      </c>
      <c r="P17" s="211">
        <v>5</v>
      </c>
      <c r="Q17" s="217">
        <f t="shared" si="4"/>
        <v>35.700000000000003</v>
      </c>
      <c r="R17" s="211">
        <v>1</v>
      </c>
      <c r="S17" s="211">
        <v>8</v>
      </c>
      <c r="T17" s="211">
        <v>1</v>
      </c>
      <c r="U17" s="217">
        <f t="shared" si="5"/>
        <v>12.5</v>
      </c>
    </row>
    <row r="18" spans="1:21">
      <c r="A18" s="58" t="s">
        <v>41</v>
      </c>
      <c r="B18" s="211">
        <v>15</v>
      </c>
      <c r="C18" s="211">
        <v>22</v>
      </c>
      <c r="D18" s="290">
        <v>15</v>
      </c>
      <c r="E18" s="217">
        <f t="shared" si="0"/>
        <v>68.2</v>
      </c>
      <c r="F18" s="211">
        <v>3</v>
      </c>
      <c r="G18" s="211">
        <v>1</v>
      </c>
      <c r="H18" s="217">
        <f t="shared" si="1"/>
        <v>33.299999999999997</v>
      </c>
      <c r="I18" s="211">
        <v>2</v>
      </c>
      <c r="J18" s="211">
        <v>1</v>
      </c>
      <c r="K18" s="217">
        <f t="shared" si="2"/>
        <v>50</v>
      </c>
      <c r="L18" s="211">
        <v>1</v>
      </c>
      <c r="M18" s="211">
        <v>0</v>
      </c>
      <c r="N18" s="217">
        <f t="shared" si="3"/>
        <v>0</v>
      </c>
      <c r="O18" s="211">
        <v>19</v>
      </c>
      <c r="P18" s="211">
        <v>5</v>
      </c>
      <c r="Q18" s="217">
        <f t="shared" si="4"/>
        <v>26.3</v>
      </c>
      <c r="R18" s="211">
        <v>4</v>
      </c>
      <c r="S18" s="211">
        <v>9</v>
      </c>
      <c r="T18" s="211">
        <v>4</v>
      </c>
      <c r="U18" s="217">
        <f t="shared" si="5"/>
        <v>44.4</v>
      </c>
    </row>
    <row r="19" spans="1:21">
      <c r="A19" s="58" t="s">
        <v>42</v>
      </c>
      <c r="B19" s="211">
        <v>27</v>
      </c>
      <c r="C19" s="211">
        <v>65</v>
      </c>
      <c r="D19" s="290">
        <v>27</v>
      </c>
      <c r="E19" s="217">
        <f t="shared" si="0"/>
        <v>41.5</v>
      </c>
      <c r="F19" s="211">
        <v>12</v>
      </c>
      <c r="G19" s="211">
        <v>0</v>
      </c>
      <c r="H19" s="217">
        <f t="shared" si="1"/>
        <v>0</v>
      </c>
      <c r="I19" s="211">
        <v>1</v>
      </c>
      <c r="J19" s="211">
        <v>0</v>
      </c>
      <c r="K19" s="217">
        <f t="shared" si="2"/>
        <v>0</v>
      </c>
      <c r="L19" s="211">
        <v>1</v>
      </c>
      <c r="M19" s="211">
        <v>1</v>
      </c>
      <c r="N19" s="217">
        <f t="shared" si="3"/>
        <v>100</v>
      </c>
      <c r="O19" s="211">
        <v>59</v>
      </c>
      <c r="P19" s="211">
        <v>22</v>
      </c>
      <c r="Q19" s="217">
        <f t="shared" si="4"/>
        <v>37.299999999999997</v>
      </c>
      <c r="R19" s="211">
        <v>9</v>
      </c>
      <c r="S19" s="211">
        <v>22</v>
      </c>
      <c r="T19" s="211">
        <v>9</v>
      </c>
      <c r="U19" s="217">
        <f t="shared" si="5"/>
        <v>40.9</v>
      </c>
    </row>
    <row r="20" spans="1:21">
      <c r="A20" s="58" t="s">
        <v>43</v>
      </c>
      <c r="B20" s="211">
        <v>11</v>
      </c>
      <c r="C20" s="211">
        <v>26</v>
      </c>
      <c r="D20" s="290">
        <v>11</v>
      </c>
      <c r="E20" s="217">
        <f t="shared" si="0"/>
        <v>42.3</v>
      </c>
      <c r="F20" s="211">
        <v>8</v>
      </c>
      <c r="G20" s="211">
        <v>0</v>
      </c>
      <c r="H20" s="217">
        <f t="shared" si="1"/>
        <v>0</v>
      </c>
      <c r="I20" s="211">
        <v>0</v>
      </c>
      <c r="J20" s="211">
        <v>0</v>
      </c>
      <c r="K20" s="217" t="str">
        <f t="shared" si="2"/>
        <v/>
      </c>
      <c r="L20" s="211">
        <v>0</v>
      </c>
      <c r="M20" s="211">
        <v>0</v>
      </c>
      <c r="N20" s="217" t="str">
        <f t="shared" si="3"/>
        <v/>
      </c>
      <c r="O20" s="211">
        <v>23</v>
      </c>
      <c r="P20" s="211">
        <v>9</v>
      </c>
      <c r="Q20" s="217">
        <f t="shared" si="4"/>
        <v>39.1</v>
      </c>
      <c r="R20" s="211">
        <v>5</v>
      </c>
      <c r="S20" s="211">
        <v>7</v>
      </c>
      <c r="T20" s="211">
        <v>5</v>
      </c>
      <c r="U20" s="217">
        <f t="shared" si="5"/>
        <v>71.400000000000006</v>
      </c>
    </row>
    <row r="21" spans="1:21">
      <c r="A21" s="58" t="s">
        <v>44</v>
      </c>
      <c r="B21" s="211">
        <v>9</v>
      </c>
      <c r="C21" s="211">
        <v>26</v>
      </c>
      <c r="D21" s="290">
        <v>9</v>
      </c>
      <c r="E21" s="217">
        <f t="shared" si="0"/>
        <v>34.6</v>
      </c>
      <c r="F21" s="211">
        <v>8</v>
      </c>
      <c r="G21" s="211">
        <v>0</v>
      </c>
      <c r="H21" s="217">
        <f t="shared" si="1"/>
        <v>0</v>
      </c>
      <c r="I21" s="211">
        <v>1</v>
      </c>
      <c r="J21" s="211">
        <v>0</v>
      </c>
      <c r="K21" s="217">
        <f t="shared" si="2"/>
        <v>0</v>
      </c>
      <c r="L21" s="211">
        <v>2</v>
      </c>
      <c r="M21" s="211">
        <v>0</v>
      </c>
      <c r="N21" s="217">
        <f t="shared" si="3"/>
        <v>0</v>
      </c>
      <c r="O21" s="211">
        <v>20</v>
      </c>
      <c r="P21" s="211">
        <v>9</v>
      </c>
      <c r="Q21" s="217">
        <f t="shared" si="4"/>
        <v>45</v>
      </c>
      <c r="R21" s="211">
        <v>1</v>
      </c>
      <c r="S21" s="211">
        <v>4</v>
      </c>
      <c r="T21" s="211">
        <v>1</v>
      </c>
      <c r="U21" s="217">
        <f t="shared" si="5"/>
        <v>25</v>
      </c>
    </row>
    <row r="22" spans="1:21">
      <c r="A22" s="58" t="s">
        <v>45</v>
      </c>
      <c r="B22" s="211">
        <v>15</v>
      </c>
      <c r="C22" s="211">
        <v>34</v>
      </c>
      <c r="D22" s="290">
        <v>15</v>
      </c>
      <c r="E22" s="217">
        <f t="shared" si="0"/>
        <v>44.1</v>
      </c>
      <c r="F22" s="211">
        <v>8</v>
      </c>
      <c r="G22" s="211">
        <v>0</v>
      </c>
      <c r="H22" s="217">
        <f t="shared" si="1"/>
        <v>0</v>
      </c>
      <c r="I22" s="211">
        <v>1</v>
      </c>
      <c r="J22" s="211">
        <v>0</v>
      </c>
      <c r="K22" s="217">
        <f t="shared" si="2"/>
        <v>0</v>
      </c>
      <c r="L22" s="211">
        <v>4</v>
      </c>
      <c r="M22" s="211">
        <v>0</v>
      </c>
      <c r="N22" s="217">
        <f t="shared" si="3"/>
        <v>0</v>
      </c>
      <c r="O22" s="211">
        <v>29</v>
      </c>
      <c r="P22" s="211">
        <v>11</v>
      </c>
      <c r="Q22" s="217">
        <f t="shared" si="4"/>
        <v>37.9</v>
      </c>
      <c r="R22" s="211">
        <v>4</v>
      </c>
      <c r="S22" s="211">
        <v>7</v>
      </c>
      <c r="T22" s="211">
        <v>4</v>
      </c>
      <c r="U22" s="217">
        <f t="shared" si="5"/>
        <v>57.1</v>
      </c>
    </row>
    <row r="23" spans="1:21">
      <c r="A23" s="58" t="s">
        <v>46</v>
      </c>
      <c r="B23" s="211">
        <v>27</v>
      </c>
      <c r="C23" s="211">
        <v>42</v>
      </c>
      <c r="D23" s="290">
        <v>27</v>
      </c>
      <c r="E23" s="217">
        <f t="shared" si="0"/>
        <v>64.3</v>
      </c>
      <c r="F23" s="211">
        <v>16</v>
      </c>
      <c r="G23" s="211">
        <v>0</v>
      </c>
      <c r="H23" s="217">
        <f t="shared" si="1"/>
        <v>0</v>
      </c>
      <c r="I23" s="211">
        <v>3</v>
      </c>
      <c r="J23" s="211">
        <v>0</v>
      </c>
      <c r="K23" s="217">
        <f t="shared" si="2"/>
        <v>0</v>
      </c>
      <c r="L23" s="211">
        <v>2</v>
      </c>
      <c r="M23" s="211">
        <v>0</v>
      </c>
      <c r="N23" s="217">
        <f t="shared" si="3"/>
        <v>0</v>
      </c>
      <c r="O23" s="211">
        <v>42</v>
      </c>
      <c r="P23" s="211">
        <v>21</v>
      </c>
      <c r="Q23" s="217">
        <f t="shared" si="4"/>
        <v>50</v>
      </c>
      <c r="R23" s="211">
        <v>10</v>
      </c>
      <c r="S23" s="211">
        <v>14</v>
      </c>
      <c r="T23" s="211">
        <v>10</v>
      </c>
      <c r="U23" s="217">
        <f t="shared" si="5"/>
        <v>71.400000000000006</v>
      </c>
    </row>
    <row r="24" spans="1:21">
      <c r="A24" s="58" t="s">
        <v>47</v>
      </c>
      <c r="B24" s="211">
        <v>32</v>
      </c>
      <c r="C24" s="211">
        <v>58</v>
      </c>
      <c r="D24" s="290">
        <v>32</v>
      </c>
      <c r="E24" s="217">
        <f t="shared" si="0"/>
        <v>55.2</v>
      </c>
      <c r="F24" s="211">
        <v>4</v>
      </c>
      <c r="G24" s="211">
        <v>2</v>
      </c>
      <c r="H24" s="217">
        <f t="shared" si="1"/>
        <v>50</v>
      </c>
      <c r="I24" s="211">
        <v>2</v>
      </c>
      <c r="J24" s="211">
        <v>0</v>
      </c>
      <c r="K24" s="217">
        <f t="shared" si="2"/>
        <v>0</v>
      </c>
      <c r="L24" s="211">
        <v>1</v>
      </c>
      <c r="M24" s="211">
        <v>0</v>
      </c>
      <c r="N24" s="217">
        <f t="shared" si="3"/>
        <v>0</v>
      </c>
      <c r="O24" s="211">
        <v>53</v>
      </c>
      <c r="P24" s="211">
        <v>18</v>
      </c>
      <c r="Q24" s="217">
        <f t="shared" si="4"/>
        <v>34</v>
      </c>
      <c r="R24" s="211">
        <v>5</v>
      </c>
      <c r="S24" s="211">
        <v>22</v>
      </c>
      <c r="T24" s="211">
        <v>5</v>
      </c>
      <c r="U24" s="217">
        <f t="shared" si="5"/>
        <v>22.7</v>
      </c>
    </row>
    <row r="25" spans="1:21">
      <c r="A25" s="58" t="s">
        <v>48</v>
      </c>
      <c r="B25" s="211">
        <v>14</v>
      </c>
      <c r="C25" s="211">
        <v>32</v>
      </c>
      <c r="D25" s="290">
        <v>14</v>
      </c>
      <c r="E25" s="217">
        <f t="shared" si="0"/>
        <v>43.8</v>
      </c>
      <c r="F25" s="211">
        <v>6</v>
      </c>
      <c r="G25" s="211">
        <v>0</v>
      </c>
      <c r="H25" s="217">
        <f t="shared" si="1"/>
        <v>0</v>
      </c>
      <c r="I25" s="211">
        <v>1</v>
      </c>
      <c r="J25" s="211">
        <v>1</v>
      </c>
      <c r="K25" s="217">
        <f t="shared" si="2"/>
        <v>100</v>
      </c>
      <c r="L25" s="211">
        <v>2</v>
      </c>
      <c r="M25" s="211">
        <v>0</v>
      </c>
      <c r="N25" s="217">
        <f t="shared" si="3"/>
        <v>0</v>
      </c>
      <c r="O25" s="211">
        <v>31</v>
      </c>
      <c r="P25" s="211">
        <v>11</v>
      </c>
      <c r="Q25" s="217">
        <f t="shared" si="4"/>
        <v>35.5</v>
      </c>
      <c r="R25" s="211">
        <v>8</v>
      </c>
      <c r="S25" s="211">
        <v>7</v>
      </c>
      <c r="T25" s="211">
        <v>8</v>
      </c>
      <c r="U25" s="217">
        <f t="shared" si="5"/>
        <v>114.3</v>
      </c>
    </row>
    <row r="26" spans="1:21">
      <c r="A26" s="58" t="s">
        <v>49</v>
      </c>
      <c r="B26" s="211">
        <v>52</v>
      </c>
      <c r="C26" s="211">
        <v>99</v>
      </c>
      <c r="D26" s="290">
        <v>50</v>
      </c>
      <c r="E26" s="217">
        <f t="shared" si="0"/>
        <v>50.5</v>
      </c>
      <c r="F26" s="211">
        <v>11</v>
      </c>
      <c r="G26" s="211">
        <v>2</v>
      </c>
      <c r="H26" s="217">
        <f t="shared" si="1"/>
        <v>18.2</v>
      </c>
      <c r="I26" s="211">
        <v>1</v>
      </c>
      <c r="J26" s="211">
        <v>1</v>
      </c>
      <c r="K26" s="217">
        <f t="shared" si="2"/>
        <v>100</v>
      </c>
      <c r="L26" s="211">
        <v>0</v>
      </c>
      <c r="M26" s="211">
        <v>0</v>
      </c>
      <c r="N26" s="217" t="str">
        <f t="shared" si="3"/>
        <v/>
      </c>
      <c r="O26" s="211">
        <v>88</v>
      </c>
      <c r="P26" s="211">
        <v>39</v>
      </c>
      <c r="Q26" s="217">
        <f t="shared" si="4"/>
        <v>44.3</v>
      </c>
      <c r="R26" s="211">
        <v>15</v>
      </c>
      <c r="S26" s="211">
        <v>27</v>
      </c>
      <c r="T26" s="211">
        <v>15</v>
      </c>
      <c r="U26" s="217">
        <f t="shared" si="5"/>
        <v>55.6</v>
      </c>
    </row>
    <row r="27" spans="1:21">
      <c r="A27" s="58" t="s">
        <v>50</v>
      </c>
      <c r="B27" s="211">
        <v>154</v>
      </c>
      <c r="C27" s="211">
        <v>379</v>
      </c>
      <c r="D27" s="290">
        <v>145</v>
      </c>
      <c r="E27" s="217">
        <f t="shared" si="0"/>
        <v>38.299999999999997</v>
      </c>
      <c r="F27" s="211">
        <v>81</v>
      </c>
      <c r="G27" s="211">
        <v>13</v>
      </c>
      <c r="H27" s="217">
        <f t="shared" si="1"/>
        <v>16</v>
      </c>
      <c r="I27" s="211">
        <v>3</v>
      </c>
      <c r="J27" s="211">
        <v>0</v>
      </c>
      <c r="K27" s="217">
        <f t="shared" si="2"/>
        <v>0</v>
      </c>
      <c r="L27" s="211">
        <v>6</v>
      </c>
      <c r="M27" s="211">
        <v>0</v>
      </c>
      <c r="N27" s="217">
        <f t="shared" si="3"/>
        <v>0</v>
      </c>
      <c r="O27" s="211">
        <v>289</v>
      </c>
      <c r="P27" s="211">
        <v>66</v>
      </c>
      <c r="Q27" s="217">
        <f t="shared" si="4"/>
        <v>22.8</v>
      </c>
      <c r="R27" s="211">
        <v>35</v>
      </c>
      <c r="S27" s="211">
        <v>91</v>
      </c>
      <c r="T27" s="211">
        <v>31</v>
      </c>
      <c r="U27" s="217">
        <f t="shared" si="5"/>
        <v>34.1</v>
      </c>
    </row>
    <row r="28" spans="1:21" ht="37.5" customHeight="1">
      <c r="B28" s="254" t="s">
        <v>51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</row>
    <row r="29" spans="1:21"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11:21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1:21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1:21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1:21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1:21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11:21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1:21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1:21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1:21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1:21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1:21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1:21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1:21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1:21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1:21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1:21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</sheetData>
  <mergeCells count="29">
    <mergeCell ref="T4:T5"/>
    <mergeCell ref="U4:U5"/>
    <mergeCell ref="P4:P5"/>
    <mergeCell ref="Q4:Q5"/>
    <mergeCell ref="R4:R5"/>
    <mergeCell ref="S4:S5"/>
    <mergeCell ref="B28:N28"/>
    <mergeCell ref="O3:Q3"/>
    <mergeCell ref="S3:U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B1:M1"/>
    <mergeCell ref="A3:A5"/>
    <mergeCell ref="C3:E3"/>
    <mergeCell ref="F3:H3"/>
    <mergeCell ref="I3:K3"/>
    <mergeCell ref="L3:N3"/>
  </mergeCells>
  <printOptions horizontalCentered="1" verticalCentered="1"/>
  <pageMargins left="0" right="0" top="0" bottom="0" header="0.511811023622047" footer="0.511811023622047"/>
  <pageSetup paperSize="9" scale="90" orientation="landscape" horizontalDpi="300" verticalDpi="300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view="pageBreakPreview" zoomScale="90" zoomScaleNormal="70" zoomScalePageLayoutView="90" workbookViewId="0">
      <selection activeCell="H13" sqref="H13"/>
    </sheetView>
  </sheetViews>
  <sheetFormatPr defaultColWidth="8" defaultRowHeight="15"/>
  <cols>
    <col min="1" max="1" width="61.7109375" style="1" customWidth="1"/>
    <col min="2" max="3" width="17.28515625" style="2" customWidth="1"/>
    <col min="4" max="4" width="12.5703125" style="1" customWidth="1"/>
    <col min="5" max="5" width="13.85546875" style="1" customWidth="1"/>
    <col min="6" max="1024" width="8" style="1"/>
  </cols>
  <sheetData>
    <row r="1" spans="1:9" ht="70.5" customHeight="1">
      <c r="A1" s="236" t="s">
        <v>61</v>
      </c>
      <c r="B1" s="236"/>
      <c r="C1" s="236"/>
      <c r="D1" s="236"/>
      <c r="E1" s="236"/>
    </row>
    <row r="2" spans="1:9" ht="9.75" customHeight="1">
      <c r="A2" s="255"/>
      <c r="B2" s="255"/>
      <c r="C2" s="255"/>
      <c r="D2" s="255"/>
      <c r="E2" s="255"/>
    </row>
    <row r="3" spans="1:9" s="3" customFormat="1" ht="23.25" customHeight="1">
      <c r="A3" s="237" t="s">
        <v>1</v>
      </c>
      <c r="B3" s="238" t="s">
        <v>113</v>
      </c>
      <c r="C3" s="238" t="s">
        <v>114</v>
      </c>
      <c r="D3" s="256" t="s">
        <v>2</v>
      </c>
      <c r="E3" s="256"/>
    </row>
    <row r="4" spans="1:9" s="3" customFormat="1" ht="30">
      <c r="A4" s="237"/>
      <c r="B4" s="239"/>
      <c r="C4" s="239"/>
      <c r="D4" s="4" t="s">
        <v>3</v>
      </c>
      <c r="E4" s="5" t="s">
        <v>4</v>
      </c>
    </row>
    <row r="5" spans="1:9" s="8" customFormat="1" ht="15.75" customHeight="1">
      <c r="A5" s="6" t="s">
        <v>5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>
      <c r="A6" s="9" t="s">
        <v>53</v>
      </c>
      <c r="B6" s="60" t="s">
        <v>62</v>
      </c>
      <c r="C6" s="60">
        <f>'6'!B8</f>
        <v>400</v>
      </c>
      <c r="D6" s="61" t="s">
        <v>63</v>
      </c>
      <c r="E6" s="15" t="s">
        <v>63</v>
      </c>
      <c r="I6" s="14"/>
    </row>
    <row r="7" spans="1:9" s="3" customFormat="1" ht="29.25" customHeight="1">
      <c r="A7" s="9" t="s">
        <v>56</v>
      </c>
      <c r="B7" s="11">
        <f>'6'!C8</f>
        <v>935</v>
      </c>
      <c r="C7" s="11">
        <f>'6'!D8</f>
        <v>397</v>
      </c>
      <c r="D7" s="61">
        <f>ROUND(C7/B7*100,1)</f>
        <v>42.5</v>
      </c>
      <c r="E7" s="15">
        <f>C7-B7</f>
        <v>-538</v>
      </c>
      <c r="I7" s="14"/>
    </row>
    <row r="8" spans="1:9" s="3" customFormat="1" ht="48.75" customHeight="1">
      <c r="A8" s="16" t="s">
        <v>57</v>
      </c>
      <c r="B8" s="11">
        <f>'6'!F8</f>
        <v>231</v>
      </c>
      <c r="C8" s="11">
        <f>'6'!G8</f>
        <v>92</v>
      </c>
      <c r="D8" s="61">
        <f>ROUND(C8/B8*100,1)</f>
        <v>39.799999999999997</v>
      </c>
      <c r="E8" s="15">
        <f>C8-B8</f>
        <v>-139</v>
      </c>
      <c r="I8" s="14"/>
    </row>
    <row r="9" spans="1:9" s="3" customFormat="1" ht="34.5" customHeight="1">
      <c r="A9" s="17" t="s">
        <v>64</v>
      </c>
      <c r="B9" s="11">
        <f>'6'!I8</f>
        <v>45</v>
      </c>
      <c r="C9" s="11">
        <f>'6'!J8</f>
        <v>14</v>
      </c>
      <c r="D9" s="61">
        <f>ROUND(C9/B9*100,1)</f>
        <v>31.1</v>
      </c>
      <c r="E9" s="15">
        <f>C9-B9</f>
        <v>-31</v>
      </c>
      <c r="I9" s="14"/>
    </row>
    <row r="10" spans="1:9" s="3" customFormat="1" ht="48.75" customHeight="1">
      <c r="A10" s="17" t="s">
        <v>65</v>
      </c>
      <c r="B10" s="11">
        <f>'6'!L8</f>
        <v>15</v>
      </c>
      <c r="C10" s="11">
        <f>'6'!M8</f>
        <v>1</v>
      </c>
      <c r="D10" s="61">
        <f>ROUND(C10/B10*100,1)</f>
        <v>6.7</v>
      </c>
      <c r="E10" s="15">
        <f>C10-B10</f>
        <v>-14</v>
      </c>
      <c r="I10" s="14"/>
    </row>
    <row r="11" spans="1:9" s="3" customFormat="1" ht="54.75" customHeight="1">
      <c r="A11" s="17" t="s">
        <v>12</v>
      </c>
      <c r="B11" s="11">
        <f>'6'!O8</f>
        <v>820</v>
      </c>
      <c r="C11" s="11">
        <f>'6'!P8</f>
        <v>274</v>
      </c>
      <c r="D11" s="61">
        <f>ROUND(C11/B11*100,1)</f>
        <v>33.4</v>
      </c>
      <c r="E11" s="15">
        <f>C11-B11</f>
        <v>-546</v>
      </c>
      <c r="I11" s="14"/>
    </row>
    <row r="12" spans="1:9" s="3" customFormat="1" ht="12.75" customHeight="1">
      <c r="A12" s="242" t="s">
        <v>13</v>
      </c>
      <c r="B12" s="242"/>
      <c r="C12" s="242"/>
      <c r="D12" s="242"/>
      <c r="E12" s="242"/>
      <c r="I12" s="14"/>
    </row>
    <row r="13" spans="1:9" s="3" customFormat="1" ht="18" customHeight="1">
      <c r="A13" s="242"/>
      <c r="B13" s="242"/>
      <c r="C13" s="242"/>
      <c r="D13" s="242"/>
      <c r="E13" s="242"/>
      <c r="I13" s="14"/>
    </row>
    <row r="14" spans="1:9" s="3" customFormat="1" ht="20.25" customHeight="1">
      <c r="A14" s="237" t="s">
        <v>1</v>
      </c>
      <c r="B14" s="243" t="s">
        <v>115</v>
      </c>
      <c r="C14" s="243" t="s">
        <v>116</v>
      </c>
      <c r="D14" s="256" t="s">
        <v>2</v>
      </c>
      <c r="E14" s="256"/>
      <c r="I14" s="14"/>
    </row>
    <row r="15" spans="1:9" ht="27.75" customHeight="1">
      <c r="A15" s="237"/>
      <c r="B15" s="243"/>
      <c r="C15" s="243"/>
      <c r="D15" s="59" t="s">
        <v>3</v>
      </c>
      <c r="E15" s="5" t="s">
        <v>14</v>
      </c>
      <c r="I15" s="14"/>
    </row>
    <row r="16" spans="1:9" ht="28.5" customHeight="1">
      <c r="A16" s="9" t="s">
        <v>59</v>
      </c>
      <c r="B16" s="60" t="s">
        <v>62</v>
      </c>
      <c r="C16" s="62">
        <f>'6'!R8</f>
        <v>137</v>
      </c>
      <c r="D16" s="63" t="s">
        <v>63</v>
      </c>
      <c r="E16" s="21" t="s">
        <v>63</v>
      </c>
      <c r="I16" s="14"/>
    </row>
    <row r="17" spans="1:9" ht="25.5" customHeight="1">
      <c r="A17" s="22" t="s">
        <v>56</v>
      </c>
      <c r="B17" s="23">
        <f>'6'!S8</f>
        <v>268</v>
      </c>
      <c r="C17" s="23">
        <f>'6'!T8</f>
        <v>137</v>
      </c>
      <c r="D17" s="63">
        <f>ROUND(C17/B17*100,1)</f>
        <v>51.1</v>
      </c>
      <c r="E17" s="24">
        <f>C17-B17</f>
        <v>-131</v>
      </c>
      <c r="I17" s="14"/>
    </row>
    <row r="18" spans="1:9" ht="51" customHeight="1">
      <c r="A18" s="241" t="s">
        <v>17</v>
      </c>
      <c r="B18" s="241"/>
      <c r="C18" s="241"/>
      <c r="D18" s="241"/>
      <c r="E18" s="241"/>
    </row>
  </sheetData>
  <mergeCells count="12">
    <mergeCell ref="A18:E18"/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.31527777777777799" right="0.31527777777777799" top="0.55138888888888904" bottom="0.55138888888888904" header="0.511811023622047" footer="0.511811023622047"/>
  <pageSetup paperSize="9" scale="87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1"/>
  <sheetViews>
    <sheetView view="pageBreakPreview" zoomScale="90" zoomScaleNormal="85" zoomScalePageLayoutView="90" workbookViewId="0">
      <selection activeCell="X8" sqref="X8"/>
    </sheetView>
  </sheetViews>
  <sheetFormatPr defaultColWidth="7.140625" defaultRowHeight="15.75"/>
  <cols>
    <col min="1" max="1" width="18.7109375" style="64" customWidth="1"/>
    <col min="2" max="2" width="13.5703125" style="64" customWidth="1"/>
    <col min="3" max="3" width="9.7109375" style="65" customWidth="1"/>
    <col min="4" max="4" width="9.85546875" style="65" customWidth="1"/>
    <col min="5" max="5" width="7.140625" style="66"/>
    <col min="6" max="6" width="10.140625" style="65" customWidth="1"/>
    <col min="7" max="7" width="8.85546875" style="65" customWidth="1"/>
    <col min="8" max="8" width="7.140625" style="66"/>
    <col min="9" max="9" width="8.140625" style="65" customWidth="1"/>
    <col min="10" max="10" width="7.5703125" style="65" customWidth="1"/>
    <col min="11" max="11" width="7" style="66" customWidth="1"/>
    <col min="12" max="12" width="9.42578125" style="66" customWidth="1"/>
    <col min="13" max="13" width="8.85546875" style="66" customWidth="1"/>
    <col min="14" max="14" width="7.28515625" style="66" customWidth="1"/>
    <col min="15" max="15" width="13.7109375" style="65" customWidth="1"/>
    <col min="16" max="16" width="13.28515625" style="65" customWidth="1"/>
    <col min="17" max="17" width="8.5703125" style="66" customWidth="1"/>
    <col min="18" max="18" width="20.28515625" style="65" customWidth="1"/>
    <col min="19" max="19" width="12.28515625" style="65" customWidth="1"/>
    <col min="20" max="20" width="10.85546875" style="65" customWidth="1"/>
    <col min="21" max="21" width="9.28515625" style="66" customWidth="1"/>
    <col min="22" max="22" width="10.85546875" style="65" customWidth="1"/>
    <col min="23" max="243" width="9.140625" style="65" customWidth="1"/>
    <col min="244" max="244" width="18.7109375" style="65" customWidth="1"/>
    <col min="245" max="246" width="9.42578125" style="65" customWidth="1"/>
    <col min="247" max="247" width="7.7109375" style="65" customWidth="1"/>
    <col min="248" max="248" width="9.28515625" style="65" customWidth="1"/>
    <col min="249" max="249" width="9.85546875" style="65" customWidth="1"/>
    <col min="250" max="250" width="7.140625" style="65"/>
    <col min="251" max="251" width="8.5703125" style="65" customWidth="1"/>
    <col min="252" max="252" width="8.85546875" style="65" customWidth="1"/>
    <col min="253" max="1021" width="7.140625" style="65"/>
  </cols>
  <sheetData>
    <row r="1" spans="1:21" s="72" customFormat="1" ht="57" customHeight="1">
      <c r="A1" s="68"/>
      <c r="B1" s="258" t="s">
        <v>117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70"/>
      <c r="P1" s="70"/>
      <c r="Q1" s="71"/>
      <c r="R1" s="70"/>
      <c r="S1" s="70"/>
      <c r="T1" s="70"/>
      <c r="U1" s="28" t="s">
        <v>18</v>
      </c>
    </row>
    <row r="2" spans="1:21" s="72" customFormat="1" ht="13.5" customHeight="1">
      <c r="A2" s="68"/>
      <c r="B2" s="69"/>
      <c r="C2" s="69"/>
      <c r="D2" s="69"/>
      <c r="E2" s="69"/>
      <c r="F2" s="74"/>
      <c r="G2" s="74"/>
      <c r="H2" s="74"/>
      <c r="I2" s="69"/>
      <c r="J2" s="69"/>
      <c r="L2" s="75"/>
      <c r="N2" s="73" t="s">
        <v>19</v>
      </c>
      <c r="O2" s="70"/>
      <c r="P2" s="70"/>
      <c r="Q2" s="71"/>
      <c r="R2" s="70"/>
      <c r="S2" s="70"/>
      <c r="T2" s="70"/>
      <c r="U2" s="73" t="s">
        <v>19</v>
      </c>
    </row>
    <row r="3" spans="1:21" s="72" customFormat="1" ht="27.75" customHeight="1">
      <c r="A3" s="259"/>
      <c r="B3" s="253" t="s">
        <v>20</v>
      </c>
      <c r="C3" s="260" t="s">
        <v>21</v>
      </c>
      <c r="D3" s="260"/>
      <c r="E3" s="260"/>
      <c r="F3" s="260" t="s">
        <v>66</v>
      </c>
      <c r="G3" s="260"/>
      <c r="H3" s="260"/>
      <c r="I3" s="260" t="s">
        <v>67</v>
      </c>
      <c r="J3" s="260"/>
      <c r="K3" s="260"/>
      <c r="L3" s="260" t="s">
        <v>68</v>
      </c>
      <c r="M3" s="260"/>
      <c r="N3" s="260"/>
      <c r="O3" s="263" t="s">
        <v>25</v>
      </c>
      <c r="P3" s="263"/>
      <c r="Q3" s="263"/>
      <c r="R3" s="260" t="s">
        <v>69</v>
      </c>
      <c r="S3" s="264" t="s">
        <v>70</v>
      </c>
      <c r="T3" s="264"/>
      <c r="U3" s="264"/>
    </row>
    <row r="4" spans="1:21" s="76" customFormat="1" ht="14.25" customHeight="1">
      <c r="A4" s="259"/>
      <c r="B4" s="253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3"/>
      <c r="P4" s="263"/>
      <c r="Q4" s="263"/>
      <c r="R4" s="260"/>
      <c r="S4" s="264"/>
      <c r="T4" s="264"/>
      <c r="U4" s="264"/>
    </row>
    <row r="5" spans="1:21" s="76" customFormat="1" ht="22.5" customHeight="1">
      <c r="A5" s="259"/>
      <c r="B5" s="253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3"/>
      <c r="P5" s="263"/>
      <c r="Q5" s="263"/>
      <c r="R5" s="260"/>
      <c r="S5" s="264"/>
      <c r="T5" s="264"/>
      <c r="U5" s="264"/>
    </row>
    <row r="6" spans="1:21" s="76" customFormat="1" ht="21.75" customHeight="1">
      <c r="A6" s="259"/>
      <c r="B6" s="77">
        <v>2022</v>
      </c>
      <c r="C6" s="77">
        <v>2021</v>
      </c>
      <c r="D6" s="77">
        <v>2022</v>
      </c>
      <c r="E6" s="78" t="s">
        <v>3</v>
      </c>
      <c r="F6" s="77">
        <v>2021</v>
      </c>
      <c r="G6" s="77">
        <v>2022</v>
      </c>
      <c r="H6" s="78" t="s">
        <v>3</v>
      </c>
      <c r="I6" s="77">
        <v>2021</v>
      </c>
      <c r="J6" s="77">
        <v>2022</v>
      </c>
      <c r="K6" s="78" t="s">
        <v>3</v>
      </c>
      <c r="L6" s="77">
        <v>2021</v>
      </c>
      <c r="M6" s="77">
        <v>2022</v>
      </c>
      <c r="N6" s="78" t="s">
        <v>3</v>
      </c>
      <c r="O6" s="77">
        <v>2021</v>
      </c>
      <c r="P6" s="77">
        <v>2022</v>
      </c>
      <c r="Q6" s="78" t="s">
        <v>3</v>
      </c>
      <c r="R6" s="77">
        <v>2022</v>
      </c>
      <c r="S6" s="77">
        <v>2021</v>
      </c>
      <c r="T6" s="77">
        <v>2022</v>
      </c>
      <c r="U6" s="78" t="s">
        <v>3</v>
      </c>
    </row>
    <row r="7" spans="1:21" s="80" customFormat="1" ht="10.5" customHeight="1">
      <c r="A7" s="79" t="s">
        <v>5</v>
      </c>
      <c r="B7" s="79">
        <v>1</v>
      </c>
      <c r="C7" s="79">
        <v>2</v>
      </c>
      <c r="D7" s="79">
        <v>3</v>
      </c>
      <c r="E7" s="79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  <c r="R7" s="79">
        <v>17</v>
      </c>
      <c r="S7" s="79">
        <v>18</v>
      </c>
      <c r="T7" s="79">
        <v>19</v>
      </c>
      <c r="U7" s="79">
        <v>20</v>
      </c>
    </row>
    <row r="8" spans="1:21" s="82" customFormat="1" ht="18.75" customHeight="1">
      <c r="A8" s="81" t="s">
        <v>30</v>
      </c>
      <c r="B8" s="218">
        <f>SUM(B9:B28)</f>
        <v>400</v>
      </c>
      <c r="C8" s="218">
        <f>SUM(C9:C28)</f>
        <v>935</v>
      </c>
      <c r="D8" s="218">
        <f>SUM(D9:D28)</f>
        <v>397</v>
      </c>
      <c r="E8" s="219">
        <f t="shared" ref="E8:E28" si="0">IF(C8=0,"",ROUND(D8/C8*100,1))</f>
        <v>42.5</v>
      </c>
      <c r="F8" s="218">
        <f>SUM(F9:F28)</f>
        <v>231</v>
      </c>
      <c r="G8" s="218">
        <f>SUM(G9:G28)</f>
        <v>92</v>
      </c>
      <c r="H8" s="219">
        <f t="shared" ref="H8:H28" si="1">IF(F8=0,"",ROUND(G8/F8*100,1))</f>
        <v>39.799999999999997</v>
      </c>
      <c r="I8" s="218">
        <f>SUM(I9:I28)</f>
        <v>45</v>
      </c>
      <c r="J8" s="218">
        <f>SUM(J9:J28)</f>
        <v>14</v>
      </c>
      <c r="K8" s="219">
        <f t="shared" ref="K8:K28" si="2">IF(I8=0,"",ROUND(J8/I8*100,1))</f>
        <v>31.1</v>
      </c>
      <c r="L8" s="218">
        <f>SUM(L9:L28)</f>
        <v>15</v>
      </c>
      <c r="M8" s="218">
        <f>SUM(M9:M28)</f>
        <v>1</v>
      </c>
      <c r="N8" s="219">
        <f t="shared" ref="N8:N28" si="3">IF(L8=0,"",ROUND(M8/L8*100,1))</f>
        <v>6.7</v>
      </c>
      <c r="O8" s="218">
        <f>SUM(O9:O28)</f>
        <v>820</v>
      </c>
      <c r="P8" s="218">
        <f>SUM(P9:P28)</f>
        <v>274</v>
      </c>
      <c r="Q8" s="219">
        <f t="shared" ref="Q8:Q28" si="4">IF(O8=0,"",ROUND(P8/O8*100,1))</f>
        <v>33.4</v>
      </c>
      <c r="R8" s="218">
        <f>SUM(R9:R28)</f>
        <v>137</v>
      </c>
      <c r="S8" s="218">
        <f>SUM(S9:S28)</f>
        <v>268</v>
      </c>
      <c r="T8" s="218">
        <f>SUM(T9:T28)</f>
        <v>137</v>
      </c>
      <c r="U8" s="219">
        <f t="shared" ref="U8:U28" si="5">IF(S8=0,"",ROUND(T8/S8*100,1))</f>
        <v>51.1</v>
      </c>
    </row>
    <row r="9" spans="1:21" ht="16.5" customHeight="1">
      <c r="A9" s="83" t="s">
        <v>31</v>
      </c>
      <c r="B9" s="224">
        <v>8</v>
      </c>
      <c r="C9" s="223">
        <v>36</v>
      </c>
      <c r="D9" s="220">
        <v>8</v>
      </c>
      <c r="E9" s="221">
        <f t="shared" si="0"/>
        <v>22.2</v>
      </c>
      <c r="F9" s="222">
        <v>12</v>
      </c>
      <c r="G9" s="222">
        <v>0</v>
      </c>
      <c r="H9" s="221">
        <f t="shared" si="1"/>
        <v>0</v>
      </c>
      <c r="I9" s="220">
        <v>4</v>
      </c>
      <c r="J9" s="220">
        <v>0</v>
      </c>
      <c r="K9" s="221">
        <f t="shared" si="2"/>
        <v>0</v>
      </c>
      <c r="L9" s="222">
        <v>2</v>
      </c>
      <c r="M9" s="222">
        <v>0</v>
      </c>
      <c r="N9" s="221">
        <f t="shared" si="3"/>
        <v>0</v>
      </c>
      <c r="O9" s="223">
        <v>34</v>
      </c>
      <c r="P9" s="222">
        <v>5</v>
      </c>
      <c r="Q9" s="221">
        <f t="shared" si="4"/>
        <v>14.7</v>
      </c>
      <c r="R9" s="291">
        <v>2</v>
      </c>
      <c r="S9" s="220">
        <v>8</v>
      </c>
      <c r="T9" s="291">
        <v>2</v>
      </c>
      <c r="U9" s="221">
        <f t="shared" si="5"/>
        <v>25</v>
      </c>
    </row>
    <row r="10" spans="1:21" ht="16.5" customHeight="1">
      <c r="A10" s="83" t="s">
        <v>32</v>
      </c>
      <c r="B10" s="224">
        <v>20</v>
      </c>
      <c r="C10" s="223">
        <v>45</v>
      </c>
      <c r="D10" s="220">
        <v>20</v>
      </c>
      <c r="E10" s="221">
        <f t="shared" si="0"/>
        <v>44.4</v>
      </c>
      <c r="F10" s="222">
        <v>8</v>
      </c>
      <c r="G10" s="222">
        <v>3</v>
      </c>
      <c r="H10" s="221">
        <f t="shared" si="1"/>
        <v>37.5</v>
      </c>
      <c r="I10" s="220">
        <v>2</v>
      </c>
      <c r="J10" s="220">
        <v>2</v>
      </c>
      <c r="K10" s="221">
        <f t="shared" si="2"/>
        <v>100</v>
      </c>
      <c r="L10" s="222">
        <v>0</v>
      </c>
      <c r="M10" s="222">
        <v>0</v>
      </c>
      <c r="N10" s="221" t="str">
        <f t="shared" si="3"/>
        <v/>
      </c>
      <c r="O10" s="223">
        <v>44</v>
      </c>
      <c r="P10" s="222">
        <v>17</v>
      </c>
      <c r="Q10" s="221">
        <f t="shared" si="4"/>
        <v>38.6</v>
      </c>
      <c r="R10" s="291">
        <v>6</v>
      </c>
      <c r="S10" s="220">
        <v>13</v>
      </c>
      <c r="T10" s="291">
        <v>6</v>
      </c>
      <c r="U10" s="221">
        <f t="shared" si="5"/>
        <v>46.2</v>
      </c>
    </row>
    <row r="11" spans="1:21" s="67" customFormat="1" ht="16.5" customHeight="1">
      <c r="A11" s="84" t="s">
        <v>33</v>
      </c>
      <c r="B11" s="224">
        <v>13</v>
      </c>
      <c r="C11" s="223">
        <v>36</v>
      </c>
      <c r="D11" s="220">
        <v>13</v>
      </c>
      <c r="E11" s="221">
        <f t="shared" si="0"/>
        <v>36.1</v>
      </c>
      <c r="F11" s="222">
        <v>12</v>
      </c>
      <c r="G11" s="222">
        <v>3</v>
      </c>
      <c r="H11" s="221">
        <f t="shared" si="1"/>
        <v>25</v>
      </c>
      <c r="I11" s="220">
        <v>5</v>
      </c>
      <c r="J11" s="220">
        <v>1</v>
      </c>
      <c r="K11" s="221">
        <f t="shared" si="2"/>
        <v>20</v>
      </c>
      <c r="L11" s="222">
        <v>1</v>
      </c>
      <c r="M11" s="222">
        <v>0</v>
      </c>
      <c r="N11" s="221">
        <f t="shared" si="3"/>
        <v>0</v>
      </c>
      <c r="O11" s="223">
        <v>35</v>
      </c>
      <c r="P11" s="222">
        <v>12</v>
      </c>
      <c r="Q11" s="221">
        <f t="shared" si="4"/>
        <v>34.299999999999997</v>
      </c>
      <c r="R11" s="291">
        <v>7</v>
      </c>
      <c r="S11" s="220">
        <v>12</v>
      </c>
      <c r="T11" s="291">
        <v>7</v>
      </c>
      <c r="U11" s="221">
        <f t="shared" si="5"/>
        <v>58.3</v>
      </c>
    </row>
    <row r="12" spans="1:21" s="67" customFormat="1" ht="16.5" customHeight="1">
      <c r="A12" s="84" t="s">
        <v>34</v>
      </c>
      <c r="B12" s="224">
        <v>9</v>
      </c>
      <c r="C12" s="223">
        <v>28</v>
      </c>
      <c r="D12" s="220">
        <v>9</v>
      </c>
      <c r="E12" s="221">
        <f t="shared" si="0"/>
        <v>32.1</v>
      </c>
      <c r="F12" s="222">
        <v>10</v>
      </c>
      <c r="G12" s="222">
        <v>2</v>
      </c>
      <c r="H12" s="221">
        <f t="shared" si="1"/>
        <v>20</v>
      </c>
      <c r="I12" s="220">
        <v>3</v>
      </c>
      <c r="J12" s="220">
        <v>0</v>
      </c>
      <c r="K12" s="221">
        <f t="shared" si="2"/>
        <v>0</v>
      </c>
      <c r="L12" s="222">
        <v>0</v>
      </c>
      <c r="M12" s="222">
        <v>0</v>
      </c>
      <c r="N12" s="221" t="str">
        <f t="shared" si="3"/>
        <v/>
      </c>
      <c r="O12" s="223">
        <v>28</v>
      </c>
      <c r="P12" s="222">
        <v>8</v>
      </c>
      <c r="Q12" s="221">
        <f t="shared" si="4"/>
        <v>28.6</v>
      </c>
      <c r="R12" s="291">
        <v>3</v>
      </c>
      <c r="S12" s="220">
        <v>7</v>
      </c>
      <c r="T12" s="291">
        <v>3</v>
      </c>
      <c r="U12" s="221">
        <f t="shared" si="5"/>
        <v>42.9</v>
      </c>
    </row>
    <row r="13" spans="1:21" s="67" customFormat="1" ht="16.5" customHeight="1">
      <c r="A13" s="84" t="s">
        <v>35</v>
      </c>
      <c r="B13" s="224">
        <v>3</v>
      </c>
      <c r="C13" s="223">
        <v>6</v>
      </c>
      <c r="D13" s="220">
        <v>3</v>
      </c>
      <c r="E13" s="221">
        <f t="shared" si="0"/>
        <v>50</v>
      </c>
      <c r="F13" s="222">
        <v>2</v>
      </c>
      <c r="G13" s="222">
        <v>1</v>
      </c>
      <c r="H13" s="221">
        <f t="shared" si="1"/>
        <v>50</v>
      </c>
      <c r="I13" s="220">
        <v>0</v>
      </c>
      <c r="J13" s="220">
        <v>0</v>
      </c>
      <c r="K13" s="221" t="str">
        <f t="shared" si="2"/>
        <v/>
      </c>
      <c r="L13" s="222">
        <v>0</v>
      </c>
      <c r="M13" s="222">
        <v>0</v>
      </c>
      <c r="N13" s="221" t="str">
        <f t="shared" si="3"/>
        <v/>
      </c>
      <c r="O13" s="223">
        <v>6</v>
      </c>
      <c r="P13" s="222">
        <v>2</v>
      </c>
      <c r="Q13" s="221">
        <f t="shared" si="4"/>
        <v>33.299999999999997</v>
      </c>
      <c r="R13" s="291">
        <v>0</v>
      </c>
      <c r="S13" s="220">
        <v>2</v>
      </c>
      <c r="T13" s="291">
        <v>0</v>
      </c>
      <c r="U13" s="221">
        <f t="shared" si="5"/>
        <v>0</v>
      </c>
    </row>
    <row r="14" spans="1:21" s="67" customFormat="1" ht="16.5" customHeight="1">
      <c r="A14" s="84" t="s">
        <v>36</v>
      </c>
      <c r="B14" s="224">
        <v>10</v>
      </c>
      <c r="C14" s="223">
        <v>27</v>
      </c>
      <c r="D14" s="220">
        <v>10</v>
      </c>
      <c r="E14" s="221">
        <f t="shared" si="0"/>
        <v>37</v>
      </c>
      <c r="F14" s="222">
        <v>10</v>
      </c>
      <c r="G14" s="222">
        <v>1</v>
      </c>
      <c r="H14" s="221">
        <f t="shared" si="1"/>
        <v>10</v>
      </c>
      <c r="I14" s="220">
        <v>3</v>
      </c>
      <c r="J14" s="220">
        <v>0</v>
      </c>
      <c r="K14" s="221">
        <f t="shared" si="2"/>
        <v>0</v>
      </c>
      <c r="L14" s="222">
        <v>4</v>
      </c>
      <c r="M14" s="222">
        <v>0</v>
      </c>
      <c r="N14" s="221">
        <f t="shared" si="3"/>
        <v>0</v>
      </c>
      <c r="O14" s="223">
        <v>24</v>
      </c>
      <c r="P14" s="222">
        <v>6</v>
      </c>
      <c r="Q14" s="221">
        <f t="shared" si="4"/>
        <v>25</v>
      </c>
      <c r="R14" s="291">
        <v>1</v>
      </c>
      <c r="S14" s="220">
        <v>5</v>
      </c>
      <c r="T14" s="291">
        <v>1</v>
      </c>
      <c r="U14" s="221">
        <f t="shared" si="5"/>
        <v>20</v>
      </c>
    </row>
    <row r="15" spans="1:21" s="67" customFormat="1" ht="16.5" customHeight="1">
      <c r="A15" s="84" t="s">
        <v>37</v>
      </c>
      <c r="B15" s="224">
        <v>27</v>
      </c>
      <c r="C15" s="223">
        <v>64</v>
      </c>
      <c r="D15" s="220">
        <v>27</v>
      </c>
      <c r="E15" s="221">
        <f t="shared" si="0"/>
        <v>42.2</v>
      </c>
      <c r="F15" s="222">
        <v>16</v>
      </c>
      <c r="G15" s="222">
        <v>7</v>
      </c>
      <c r="H15" s="221">
        <f t="shared" si="1"/>
        <v>43.8</v>
      </c>
      <c r="I15" s="220">
        <v>2</v>
      </c>
      <c r="J15" s="220">
        <v>1</v>
      </c>
      <c r="K15" s="221">
        <f t="shared" si="2"/>
        <v>50</v>
      </c>
      <c r="L15" s="222">
        <v>1</v>
      </c>
      <c r="M15" s="222">
        <v>0</v>
      </c>
      <c r="N15" s="221">
        <f t="shared" si="3"/>
        <v>0</v>
      </c>
      <c r="O15" s="223">
        <v>52</v>
      </c>
      <c r="P15" s="222">
        <v>10</v>
      </c>
      <c r="Q15" s="221">
        <f t="shared" si="4"/>
        <v>19.2</v>
      </c>
      <c r="R15" s="291">
        <v>13</v>
      </c>
      <c r="S15" s="220">
        <v>23</v>
      </c>
      <c r="T15" s="291">
        <v>13</v>
      </c>
      <c r="U15" s="221">
        <f t="shared" si="5"/>
        <v>56.5</v>
      </c>
    </row>
    <row r="16" spans="1:21" s="67" customFormat="1" ht="16.5" customHeight="1">
      <c r="A16" s="84" t="s">
        <v>38</v>
      </c>
      <c r="B16" s="224">
        <v>17</v>
      </c>
      <c r="C16" s="223">
        <v>48</v>
      </c>
      <c r="D16" s="220">
        <v>17</v>
      </c>
      <c r="E16" s="221">
        <f t="shared" si="0"/>
        <v>35.4</v>
      </c>
      <c r="F16" s="222">
        <v>4</v>
      </c>
      <c r="G16" s="222">
        <v>3</v>
      </c>
      <c r="H16" s="221">
        <f t="shared" si="1"/>
        <v>75</v>
      </c>
      <c r="I16" s="220">
        <v>2</v>
      </c>
      <c r="J16" s="220">
        <v>2</v>
      </c>
      <c r="K16" s="221">
        <f t="shared" si="2"/>
        <v>100</v>
      </c>
      <c r="L16" s="222">
        <v>0</v>
      </c>
      <c r="M16" s="222">
        <v>0</v>
      </c>
      <c r="N16" s="221" t="str">
        <f t="shared" si="3"/>
        <v/>
      </c>
      <c r="O16" s="223">
        <v>44</v>
      </c>
      <c r="P16" s="222">
        <v>9</v>
      </c>
      <c r="Q16" s="221">
        <f t="shared" si="4"/>
        <v>20.5</v>
      </c>
      <c r="R16" s="291">
        <v>6</v>
      </c>
      <c r="S16" s="220">
        <v>13</v>
      </c>
      <c r="T16" s="291">
        <v>6</v>
      </c>
      <c r="U16" s="221">
        <f t="shared" si="5"/>
        <v>46.2</v>
      </c>
    </row>
    <row r="17" spans="1:21" s="67" customFormat="1" ht="16.5" customHeight="1">
      <c r="A17" s="84" t="s">
        <v>39</v>
      </c>
      <c r="B17" s="224">
        <v>16</v>
      </c>
      <c r="C17" s="223">
        <v>21</v>
      </c>
      <c r="D17" s="220">
        <v>16</v>
      </c>
      <c r="E17" s="221">
        <f t="shared" si="0"/>
        <v>76.2</v>
      </c>
      <c r="F17" s="222">
        <v>10</v>
      </c>
      <c r="G17" s="222">
        <v>6</v>
      </c>
      <c r="H17" s="221">
        <f t="shared" si="1"/>
        <v>60</v>
      </c>
      <c r="I17" s="220">
        <v>2</v>
      </c>
      <c r="J17" s="220">
        <v>1</v>
      </c>
      <c r="K17" s="221">
        <f t="shared" si="2"/>
        <v>50</v>
      </c>
      <c r="L17" s="222">
        <v>1</v>
      </c>
      <c r="M17" s="222">
        <v>0</v>
      </c>
      <c r="N17" s="221">
        <f t="shared" si="3"/>
        <v>0</v>
      </c>
      <c r="O17" s="223">
        <v>20</v>
      </c>
      <c r="P17" s="222">
        <v>15</v>
      </c>
      <c r="Q17" s="221">
        <f t="shared" si="4"/>
        <v>75</v>
      </c>
      <c r="R17" s="291">
        <v>7</v>
      </c>
      <c r="S17" s="220">
        <v>2</v>
      </c>
      <c r="T17" s="291">
        <v>7</v>
      </c>
      <c r="U17" s="221">
        <f t="shared" si="5"/>
        <v>350</v>
      </c>
    </row>
    <row r="18" spans="1:21" s="67" customFormat="1" ht="16.5" customHeight="1">
      <c r="A18" s="84" t="s">
        <v>40</v>
      </c>
      <c r="B18" s="224">
        <v>15</v>
      </c>
      <c r="C18" s="223">
        <v>30</v>
      </c>
      <c r="D18" s="220">
        <v>15</v>
      </c>
      <c r="E18" s="221">
        <f t="shared" si="0"/>
        <v>50</v>
      </c>
      <c r="F18" s="222">
        <v>6</v>
      </c>
      <c r="G18" s="222">
        <v>3</v>
      </c>
      <c r="H18" s="221">
        <f t="shared" si="1"/>
        <v>50</v>
      </c>
      <c r="I18" s="220">
        <v>8</v>
      </c>
      <c r="J18" s="220">
        <v>0</v>
      </c>
      <c r="K18" s="221">
        <f t="shared" si="2"/>
        <v>0</v>
      </c>
      <c r="L18" s="222">
        <v>0</v>
      </c>
      <c r="M18" s="222">
        <v>0</v>
      </c>
      <c r="N18" s="221" t="str">
        <f t="shared" si="3"/>
        <v/>
      </c>
      <c r="O18" s="223">
        <v>24</v>
      </c>
      <c r="P18" s="222">
        <v>13</v>
      </c>
      <c r="Q18" s="221">
        <f t="shared" si="4"/>
        <v>54.2</v>
      </c>
      <c r="R18" s="291">
        <v>5</v>
      </c>
      <c r="S18" s="220">
        <v>5</v>
      </c>
      <c r="T18" s="291">
        <v>5</v>
      </c>
      <c r="U18" s="221">
        <f t="shared" si="5"/>
        <v>100</v>
      </c>
    </row>
    <row r="19" spans="1:21" s="67" customFormat="1" ht="16.5" customHeight="1">
      <c r="A19" s="84" t="s">
        <v>41</v>
      </c>
      <c r="B19" s="224">
        <v>31</v>
      </c>
      <c r="C19" s="223">
        <v>64</v>
      </c>
      <c r="D19" s="220">
        <v>31</v>
      </c>
      <c r="E19" s="221">
        <f t="shared" si="0"/>
        <v>48.4</v>
      </c>
      <c r="F19" s="222">
        <v>10</v>
      </c>
      <c r="G19" s="222">
        <v>3</v>
      </c>
      <c r="H19" s="221">
        <f t="shared" si="1"/>
        <v>30</v>
      </c>
      <c r="I19" s="220">
        <v>3</v>
      </c>
      <c r="J19" s="220">
        <v>0</v>
      </c>
      <c r="K19" s="221">
        <f t="shared" si="2"/>
        <v>0</v>
      </c>
      <c r="L19" s="222">
        <v>1</v>
      </c>
      <c r="M19" s="222">
        <v>0</v>
      </c>
      <c r="N19" s="221">
        <f t="shared" si="3"/>
        <v>0</v>
      </c>
      <c r="O19" s="223">
        <v>53</v>
      </c>
      <c r="P19" s="222">
        <v>13</v>
      </c>
      <c r="Q19" s="221">
        <f t="shared" si="4"/>
        <v>24.5</v>
      </c>
      <c r="R19" s="291">
        <v>10</v>
      </c>
      <c r="S19" s="220">
        <v>24</v>
      </c>
      <c r="T19" s="291">
        <v>10</v>
      </c>
      <c r="U19" s="221">
        <f t="shared" si="5"/>
        <v>41.7</v>
      </c>
    </row>
    <row r="20" spans="1:21" s="67" customFormat="1" ht="16.5" customHeight="1">
      <c r="A20" s="84" t="s">
        <v>42</v>
      </c>
      <c r="B20" s="224">
        <v>18</v>
      </c>
      <c r="C20" s="223">
        <v>62</v>
      </c>
      <c r="D20" s="220">
        <v>18</v>
      </c>
      <c r="E20" s="221">
        <f t="shared" si="0"/>
        <v>29</v>
      </c>
      <c r="F20" s="222">
        <v>14</v>
      </c>
      <c r="G20" s="222">
        <v>3</v>
      </c>
      <c r="H20" s="221">
        <f t="shared" si="1"/>
        <v>21.4</v>
      </c>
      <c r="I20" s="220">
        <v>0</v>
      </c>
      <c r="J20" s="220">
        <v>1</v>
      </c>
      <c r="K20" s="221" t="str">
        <f t="shared" si="2"/>
        <v/>
      </c>
      <c r="L20" s="222">
        <v>0</v>
      </c>
      <c r="M20" s="222">
        <v>0</v>
      </c>
      <c r="N20" s="221" t="str">
        <f t="shared" si="3"/>
        <v/>
      </c>
      <c r="O20" s="223">
        <v>51</v>
      </c>
      <c r="P20" s="222">
        <v>12</v>
      </c>
      <c r="Q20" s="221">
        <f t="shared" si="4"/>
        <v>23.5</v>
      </c>
      <c r="R20" s="291">
        <v>7</v>
      </c>
      <c r="S20" s="220">
        <v>18</v>
      </c>
      <c r="T20" s="291">
        <v>7</v>
      </c>
      <c r="U20" s="221">
        <f t="shared" si="5"/>
        <v>38.9</v>
      </c>
    </row>
    <row r="21" spans="1:21" s="67" customFormat="1" ht="16.5" customHeight="1">
      <c r="A21" s="84" t="s">
        <v>43</v>
      </c>
      <c r="B21" s="224">
        <v>18</v>
      </c>
      <c r="C21" s="223">
        <v>33</v>
      </c>
      <c r="D21" s="220">
        <v>18</v>
      </c>
      <c r="E21" s="221">
        <f t="shared" si="0"/>
        <v>54.5</v>
      </c>
      <c r="F21" s="222">
        <v>9</v>
      </c>
      <c r="G21" s="222">
        <v>7</v>
      </c>
      <c r="H21" s="221">
        <f t="shared" si="1"/>
        <v>77.8</v>
      </c>
      <c r="I21" s="220">
        <v>2</v>
      </c>
      <c r="J21" s="220">
        <v>0</v>
      </c>
      <c r="K21" s="221">
        <f t="shared" si="2"/>
        <v>0</v>
      </c>
      <c r="L21" s="222">
        <v>1</v>
      </c>
      <c r="M21" s="222">
        <v>1</v>
      </c>
      <c r="N21" s="221">
        <f t="shared" si="3"/>
        <v>100</v>
      </c>
      <c r="O21" s="223">
        <v>32</v>
      </c>
      <c r="P21" s="222">
        <v>15</v>
      </c>
      <c r="Q21" s="221">
        <f t="shared" si="4"/>
        <v>46.9</v>
      </c>
      <c r="R21" s="291">
        <v>5</v>
      </c>
      <c r="S21" s="220">
        <v>10</v>
      </c>
      <c r="T21" s="291">
        <v>5</v>
      </c>
      <c r="U21" s="221">
        <f t="shared" si="5"/>
        <v>50</v>
      </c>
    </row>
    <row r="22" spans="1:21" ht="16.5" customHeight="1">
      <c r="A22" s="83" t="s">
        <v>44</v>
      </c>
      <c r="B22" s="224">
        <v>17</v>
      </c>
      <c r="C22" s="223">
        <v>34</v>
      </c>
      <c r="D22" s="220">
        <v>17</v>
      </c>
      <c r="E22" s="221">
        <f t="shared" si="0"/>
        <v>50</v>
      </c>
      <c r="F22" s="222">
        <v>5</v>
      </c>
      <c r="G22" s="222">
        <v>4</v>
      </c>
      <c r="H22" s="221">
        <f t="shared" si="1"/>
        <v>80</v>
      </c>
      <c r="I22" s="220">
        <v>0</v>
      </c>
      <c r="J22" s="220">
        <v>0</v>
      </c>
      <c r="K22" s="221" t="str">
        <f t="shared" si="2"/>
        <v/>
      </c>
      <c r="L22" s="222">
        <v>1</v>
      </c>
      <c r="M22" s="222">
        <v>0</v>
      </c>
      <c r="N22" s="221">
        <f t="shared" si="3"/>
        <v>0</v>
      </c>
      <c r="O22" s="223">
        <v>29</v>
      </c>
      <c r="P22" s="222">
        <v>10</v>
      </c>
      <c r="Q22" s="221">
        <f t="shared" si="4"/>
        <v>34.5</v>
      </c>
      <c r="R22" s="291">
        <v>3</v>
      </c>
      <c r="S22" s="220">
        <v>16</v>
      </c>
      <c r="T22" s="291">
        <v>3</v>
      </c>
      <c r="U22" s="221">
        <f t="shared" si="5"/>
        <v>18.8</v>
      </c>
    </row>
    <row r="23" spans="1:21" ht="16.5" customHeight="1">
      <c r="A23" s="83" t="s">
        <v>45</v>
      </c>
      <c r="B23" s="224">
        <v>17</v>
      </c>
      <c r="C23" s="223">
        <v>31</v>
      </c>
      <c r="D23" s="220">
        <v>17</v>
      </c>
      <c r="E23" s="221">
        <f t="shared" si="0"/>
        <v>54.8</v>
      </c>
      <c r="F23" s="222">
        <v>7</v>
      </c>
      <c r="G23" s="222">
        <v>3</v>
      </c>
      <c r="H23" s="221">
        <f t="shared" si="1"/>
        <v>42.9</v>
      </c>
      <c r="I23" s="220">
        <v>2</v>
      </c>
      <c r="J23" s="220">
        <v>0</v>
      </c>
      <c r="K23" s="221">
        <f t="shared" si="2"/>
        <v>0</v>
      </c>
      <c r="L23" s="222">
        <v>1</v>
      </c>
      <c r="M23" s="222">
        <v>0</v>
      </c>
      <c r="N23" s="221">
        <f t="shared" si="3"/>
        <v>0</v>
      </c>
      <c r="O23" s="223">
        <v>28</v>
      </c>
      <c r="P23" s="222">
        <v>8</v>
      </c>
      <c r="Q23" s="221">
        <f t="shared" si="4"/>
        <v>28.6</v>
      </c>
      <c r="R23" s="291">
        <v>9</v>
      </c>
      <c r="S23" s="220">
        <v>13</v>
      </c>
      <c r="T23" s="291">
        <v>9</v>
      </c>
      <c r="U23" s="221">
        <f t="shared" si="5"/>
        <v>69.2</v>
      </c>
    </row>
    <row r="24" spans="1:21" ht="16.5" customHeight="1">
      <c r="A24" s="83" t="s">
        <v>46</v>
      </c>
      <c r="B24" s="224">
        <v>18</v>
      </c>
      <c r="C24" s="223">
        <v>38</v>
      </c>
      <c r="D24" s="220">
        <v>16</v>
      </c>
      <c r="E24" s="221">
        <f t="shared" si="0"/>
        <v>42.1</v>
      </c>
      <c r="F24" s="222">
        <v>9</v>
      </c>
      <c r="G24" s="222">
        <v>6</v>
      </c>
      <c r="H24" s="221">
        <f t="shared" si="1"/>
        <v>66.7</v>
      </c>
      <c r="I24" s="220">
        <v>0</v>
      </c>
      <c r="J24" s="220">
        <v>1</v>
      </c>
      <c r="K24" s="221" t="str">
        <f t="shared" si="2"/>
        <v/>
      </c>
      <c r="L24" s="222">
        <v>0</v>
      </c>
      <c r="M24" s="222">
        <v>0</v>
      </c>
      <c r="N24" s="221" t="str">
        <f t="shared" si="3"/>
        <v/>
      </c>
      <c r="O24" s="223">
        <v>34</v>
      </c>
      <c r="P24" s="222">
        <v>11</v>
      </c>
      <c r="Q24" s="221">
        <f t="shared" si="4"/>
        <v>32.4</v>
      </c>
      <c r="R24" s="291">
        <v>4</v>
      </c>
      <c r="S24" s="220">
        <v>10</v>
      </c>
      <c r="T24" s="291">
        <v>4</v>
      </c>
      <c r="U24" s="221">
        <f t="shared" si="5"/>
        <v>40</v>
      </c>
    </row>
    <row r="25" spans="1:21" ht="16.5" customHeight="1">
      <c r="A25" s="83" t="s">
        <v>47</v>
      </c>
      <c r="B25" s="224">
        <v>23</v>
      </c>
      <c r="C25" s="223">
        <v>50</v>
      </c>
      <c r="D25" s="220">
        <v>23</v>
      </c>
      <c r="E25" s="221">
        <f t="shared" si="0"/>
        <v>46</v>
      </c>
      <c r="F25" s="222">
        <v>10</v>
      </c>
      <c r="G25" s="222">
        <v>3</v>
      </c>
      <c r="H25" s="221">
        <f t="shared" si="1"/>
        <v>30</v>
      </c>
      <c r="I25" s="220">
        <v>2</v>
      </c>
      <c r="J25" s="220">
        <v>0</v>
      </c>
      <c r="K25" s="221">
        <f t="shared" si="2"/>
        <v>0</v>
      </c>
      <c r="L25" s="222">
        <v>0</v>
      </c>
      <c r="M25" s="222">
        <v>0</v>
      </c>
      <c r="N25" s="221" t="str">
        <f t="shared" si="3"/>
        <v/>
      </c>
      <c r="O25" s="223">
        <v>45</v>
      </c>
      <c r="P25" s="222">
        <v>23</v>
      </c>
      <c r="Q25" s="221">
        <f t="shared" si="4"/>
        <v>51.1</v>
      </c>
      <c r="R25" s="291">
        <v>10</v>
      </c>
      <c r="S25" s="220">
        <v>12</v>
      </c>
      <c r="T25" s="291">
        <v>10</v>
      </c>
      <c r="U25" s="221">
        <f t="shared" si="5"/>
        <v>83.3</v>
      </c>
    </row>
    <row r="26" spans="1:21" ht="16.5" customHeight="1">
      <c r="A26" s="83" t="s">
        <v>48</v>
      </c>
      <c r="B26" s="224">
        <v>32</v>
      </c>
      <c r="C26" s="223">
        <v>57</v>
      </c>
      <c r="D26" s="220">
        <v>32</v>
      </c>
      <c r="E26" s="221">
        <f t="shared" si="0"/>
        <v>56.1</v>
      </c>
      <c r="F26" s="222">
        <v>22</v>
      </c>
      <c r="G26" s="222">
        <v>9</v>
      </c>
      <c r="H26" s="221">
        <f t="shared" si="1"/>
        <v>40.9</v>
      </c>
      <c r="I26" s="220">
        <v>3</v>
      </c>
      <c r="J26" s="220">
        <v>4</v>
      </c>
      <c r="K26" s="221">
        <f t="shared" si="2"/>
        <v>133.30000000000001</v>
      </c>
      <c r="L26" s="222">
        <v>1</v>
      </c>
      <c r="M26" s="222">
        <v>0</v>
      </c>
      <c r="N26" s="221">
        <f t="shared" si="3"/>
        <v>0</v>
      </c>
      <c r="O26" s="223">
        <v>56</v>
      </c>
      <c r="P26" s="222">
        <v>31</v>
      </c>
      <c r="Q26" s="221">
        <f t="shared" si="4"/>
        <v>55.4</v>
      </c>
      <c r="R26" s="291">
        <v>18</v>
      </c>
      <c r="S26" s="220">
        <v>16</v>
      </c>
      <c r="T26" s="291">
        <v>18</v>
      </c>
      <c r="U26" s="221">
        <f t="shared" si="5"/>
        <v>112.5</v>
      </c>
    </row>
    <row r="27" spans="1:21" ht="16.5" customHeight="1">
      <c r="A27" s="83" t="s">
        <v>49</v>
      </c>
      <c r="B27" s="224">
        <v>22</v>
      </c>
      <c r="C27" s="223">
        <v>50</v>
      </c>
      <c r="D27" s="220">
        <v>21</v>
      </c>
      <c r="E27" s="221">
        <f t="shared" si="0"/>
        <v>42</v>
      </c>
      <c r="F27" s="222">
        <v>7</v>
      </c>
      <c r="G27" s="222">
        <v>4</v>
      </c>
      <c r="H27" s="221">
        <f t="shared" si="1"/>
        <v>57.1</v>
      </c>
      <c r="I27" s="220">
        <v>0</v>
      </c>
      <c r="J27" s="220">
        <v>0</v>
      </c>
      <c r="K27" s="221" t="str">
        <f t="shared" si="2"/>
        <v/>
      </c>
      <c r="L27" s="222">
        <v>1</v>
      </c>
      <c r="M27" s="222">
        <v>0</v>
      </c>
      <c r="N27" s="221">
        <f t="shared" si="3"/>
        <v>0</v>
      </c>
      <c r="O27" s="223">
        <v>42</v>
      </c>
      <c r="P27" s="222">
        <v>17</v>
      </c>
      <c r="Q27" s="221">
        <f t="shared" si="4"/>
        <v>40.5</v>
      </c>
      <c r="R27" s="291">
        <v>3</v>
      </c>
      <c r="S27" s="220">
        <v>10</v>
      </c>
      <c r="T27" s="291">
        <v>3</v>
      </c>
      <c r="U27" s="221">
        <f t="shared" si="5"/>
        <v>30</v>
      </c>
    </row>
    <row r="28" spans="1:21" ht="16.5" customHeight="1">
      <c r="A28" s="83" t="s">
        <v>50</v>
      </c>
      <c r="B28" s="224">
        <v>66</v>
      </c>
      <c r="C28" s="223">
        <v>175</v>
      </c>
      <c r="D28" s="220">
        <v>66</v>
      </c>
      <c r="E28" s="221">
        <f t="shared" si="0"/>
        <v>37.700000000000003</v>
      </c>
      <c r="F28" s="222">
        <v>48</v>
      </c>
      <c r="G28" s="222">
        <v>21</v>
      </c>
      <c r="H28" s="221">
        <f t="shared" si="1"/>
        <v>43.8</v>
      </c>
      <c r="I28" s="220">
        <v>2</v>
      </c>
      <c r="J28" s="220">
        <v>1</v>
      </c>
      <c r="K28" s="221">
        <f t="shared" si="2"/>
        <v>50</v>
      </c>
      <c r="L28" s="222">
        <v>0</v>
      </c>
      <c r="M28" s="222">
        <v>0</v>
      </c>
      <c r="N28" s="221" t="str">
        <f t="shared" si="3"/>
        <v/>
      </c>
      <c r="O28" s="223">
        <v>139</v>
      </c>
      <c r="P28" s="222">
        <v>37</v>
      </c>
      <c r="Q28" s="221">
        <f t="shared" si="4"/>
        <v>26.6</v>
      </c>
      <c r="R28" s="291">
        <v>18</v>
      </c>
      <c r="S28" s="220">
        <v>49</v>
      </c>
      <c r="T28" s="291">
        <v>18</v>
      </c>
      <c r="U28" s="221">
        <f t="shared" si="5"/>
        <v>36.700000000000003</v>
      </c>
    </row>
    <row r="29" spans="1:21" ht="42" customHeight="1">
      <c r="B29" s="257" t="s">
        <v>51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85"/>
      <c r="P29" s="85"/>
      <c r="Q29" s="85"/>
      <c r="R29" s="85"/>
      <c r="S29" s="85"/>
      <c r="T29" s="85"/>
      <c r="U29" s="85"/>
    </row>
    <row r="30" spans="1:21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</row>
    <row r="31" spans="1:21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</row>
  </sheetData>
  <mergeCells count="13">
    <mergeCell ref="A30:K30"/>
    <mergeCell ref="A31:K31"/>
    <mergeCell ref="O3:Q5"/>
    <mergeCell ref="R3:R5"/>
    <mergeCell ref="S3:U5"/>
    <mergeCell ref="B29:N29"/>
    <mergeCell ref="B1:N1"/>
    <mergeCell ref="A3:A6"/>
    <mergeCell ref="B3:B5"/>
    <mergeCell ref="C3:E5"/>
    <mergeCell ref="F3:H5"/>
    <mergeCell ref="I3:K5"/>
    <mergeCell ref="L3:N5"/>
  </mergeCells>
  <printOptions horizontalCentered="1"/>
  <pageMargins left="0" right="0" top="0" bottom="0" header="0.511811023622047" footer="0.511811023622047"/>
  <pageSetup paperSize="9" scale="92" orientation="landscape" horizontalDpi="300" verticalDpi="300" r:id="rId1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view="pageBreakPreview" zoomScale="90" zoomScaleNormal="70" zoomScalePageLayoutView="90" workbookViewId="0">
      <selection activeCell="H7" sqref="H7"/>
    </sheetView>
  </sheetViews>
  <sheetFormatPr defaultColWidth="8" defaultRowHeight="15"/>
  <cols>
    <col min="1" max="1" width="60" style="1" customWidth="1"/>
    <col min="2" max="2" width="22" style="1" customWidth="1"/>
    <col min="3" max="3" width="21.5703125" style="1" customWidth="1"/>
    <col min="4" max="4" width="13.7109375" style="1" customWidth="1"/>
    <col min="5" max="5" width="15.5703125" style="1" customWidth="1"/>
    <col min="6" max="1024" width="8" style="1"/>
  </cols>
  <sheetData>
    <row r="1" spans="1:9" ht="52.5" customHeight="1">
      <c r="A1" s="236" t="s">
        <v>71</v>
      </c>
      <c r="B1" s="236"/>
      <c r="C1" s="236"/>
      <c r="D1" s="236"/>
      <c r="E1" s="236"/>
    </row>
    <row r="2" spans="1:9" ht="29.25" customHeight="1">
      <c r="A2" s="265" t="s">
        <v>72</v>
      </c>
      <c r="B2" s="265"/>
      <c r="C2" s="265"/>
      <c r="D2" s="265"/>
      <c r="E2" s="265"/>
    </row>
    <row r="3" spans="1:9" s="3" customFormat="1" ht="23.25" customHeight="1">
      <c r="A3" s="237" t="s">
        <v>1</v>
      </c>
      <c r="B3" s="238" t="s">
        <v>118</v>
      </c>
      <c r="C3" s="238" t="s">
        <v>119</v>
      </c>
      <c r="D3" s="256" t="s">
        <v>2</v>
      </c>
      <c r="E3" s="256"/>
    </row>
    <row r="4" spans="1:9" s="3" customFormat="1" ht="30">
      <c r="A4" s="237"/>
      <c r="B4" s="239"/>
      <c r="C4" s="239"/>
      <c r="D4" s="4" t="s">
        <v>3</v>
      </c>
      <c r="E4" s="5" t="s">
        <v>4</v>
      </c>
    </row>
    <row r="5" spans="1:9" s="8" customFormat="1" ht="15.75" customHeight="1">
      <c r="A5" s="6" t="s">
        <v>5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32.25" customHeight="1">
      <c r="A6" s="9" t="s">
        <v>53</v>
      </c>
      <c r="B6" s="86" t="s">
        <v>62</v>
      </c>
      <c r="C6" s="87">
        <f>'8'!B8</f>
        <v>90</v>
      </c>
      <c r="D6" s="61" t="s">
        <v>63</v>
      </c>
      <c r="E6" s="13" t="s">
        <v>63</v>
      </c>
      <c r="I6" s="14"/>
    </row>
    <row r="7" spans="1:9" s="3" customFormat="1" ht="32.25" customHeight="1">
      <c r="A7" s="9" t="s">
        <v>56</v>
      </c>
      <c r="B7" s="11">
        <f>'8'!C8</f>
        <v>208</v>
      </c>
      <c r="C7" s="11">
        <f>'8'!D8</f>
        <v>89</v>
      </c>
      <c r="D7" s="61">
        <f>IF(B7=0,"",ROUND(C7/B7*100,1))</f>
        <v>42.8</v>
      </c>
      <c r="E7" s="15">
        <f>C7-B7</f>
        <v>-119</v>
      </c>
      <c r="I7" s="14"/>
    </row>
    <row r="8" spans="1:9" s="3" customFormat="1" ht="31.5" customHeight="1">
      <c r="A8" s="16" t="s">
        <v>57</v>
      </c>
      <c r="B8" s="11">
        <f>'8'!F8</f>
        <v>67</v>
      </c>
      <c r="C8" s="11">
        <f>'8'!G8</f>
        <v>12</v>
      </c>
      <c r="D8" s="61">
        <f>IF(B8=0,"",ROUND(C8/B8*100,1))</f>
        <v>17.899999999999999</v>
      </c>
      <c r="E8" s="15">
        <f>C8-B8</f>
        <v>-55</v>
      </c>
      <c r="I8" s="14"/>
    </row>
    <row r="9" spans="1:9" s="3" customFormat="1" ht="41.25" customHeight="1">
      <c r="A9" s="17" t="s">
        <v>64</v>
      </c>
      <c r="B9" s="11">
        <f>'8'!I8</f>
        <v>11</v>
      </c>
      <c r="C9" s="11">
        <f>'8'!J8</f>
        <v>4</v>
      </c>
      <c r="D9" s="61">
        <f>IF(B9=0,"",ROUND(C9/B9*100,1))</f>
        <v>36.4</v>
      </c>
      <c r="E9" s="15">
        <f>C9-B9</f>
        <v>-7</v>
      </c>
      <c r="I9" s="14"/>
    </row>
    <row r="10" spans="1:9" s="3" customFormat="1" ht="48.75" customHeight="1">
      <c r="A10" s="17" t="s">
        <v>65</v>
      </c>
      <c r="B10" s="11">
        <f>'8'!L8</f>
        <v>1</v>
      </c>
      <c r="C10" s="11">
        <f>'8'!M8</f>
        <v>1</v>
      </c>
      <c r="D10" s="61">
        <f>IF(B10=0,"",ROUND(C10/B10*100,1))</f>
        <v>100</v>
      </c>
      <c r="E10" s="15">
        <f>C10-B10</f>
        <v>0</v>
      </c>
      <c r="I10" s="14"/>
    </row>
    <row r="11" spans="1:9" s="3" customFormat="1" ht="54.75" customHeight="1">
      <c r="A11" s="17" t="s">
        <v>12</v>
      </c>
      <c r="B11" s="11">
        <f>'8'!O8</f>
        <v>155</v>
      </c>
      <c r="C11" s="11">
        <f>'8'!P8</f>
        <v>57</v>
      </c>
      <c r="D11" s="61">
        <f>IF(B11=0,"",ROUND(C11/B11*100,1))</f>
        <v>36.799999999999997</v>
      </c>
      <c r="E11" s="15">
        <f>C11-B11</f>
        <v>-98</v>
      </c>
      <c r="I11" s="14"/>
    </row>
    <row r="12" spans="1:9" s="3" customFormat="1" ht="12.75" customHeight="1">
      <c r="A12" s="242" t="s">
        <v>13</v>
      </c>
      <c r="B12" s="242"/>
      <c r="C12" s="242"/>
      <c r="D12" s="242"/>
      <c r="E12" s="242"/>
      <c r="I12" s="14"/>
    </row>
    <row r="13" spans="1:9" s="3" customFormat="1" ht="18" customHeight="1">
      <c r="A13" s="242"/>
      <c r="B13" s="242"/>
      <c r="C13" s="242"/>
      <c r="D13" s="242"/>
      <c r="E13" s="242"/>
      <c r="I13" s="14"/>
    </row>
    <row r="14" spans="1:9" s="3" customFormat="1" ht="20.25" customHeight="1">
      <c r="A14" s="237" t="s">
        <v>1</v>
      </c>
      <c r="B14" s="243" t="s">
        <v>120</v>
      </c>
      <c r="C14" s="243" t="s">
        <v>121</v>
      </c>
      <c r="D14" s="256" t="s">
        <v>2</v>
      </c>
      <c r="E14" s="256"/>
      <c r="I14" s="14"/>
    </row>
    <row r="15" spans="1:9" ht="29.25" customHeight="1">
      <c r="A15" s="237"/>
      <c r="B15" s="243"/>
      <c r="C15" s="243"/>
      <c r="D15" s="59" t="s">
        <v>3</v>
      </c>
      <c r="E15" s="5" t="s">
        <v>14</v>
      </c>
      <c r="I15" s="14"/>
    </row>
    <row r="16" spans="1:9" ht="28.5" customHeight="1">
      <c r="A16" s="9" t="s">
        <v>73</v>
      </c>
      <c r="B16" s="88" t="s">
        <v>62</v>
      </c>
      <c r="C16" s="62">
        <f>'8'!R8</f>
        <v>30</v>
      </c>
      <c r="D16" s="61" t="s">
        <v>55</v>
      </c>
      <c r="E16" s="61" t="s">
        <v>55</v>
      </c>
      <c r="I16" s="14"/>
    </row>
    <row r="17" spans="1:12" ht="25.5" customHeight="1">
      <c r="A17" s="22" t="s">
        <v>56</v>
      </c>
      <c r="B17" s="23">
        <f>'8'!S8</f>
        <v>39</v>
      </c>
      <c r="C17" s="23">
        <f>'8'!T8</f>
        <v>29</v>
      </c>
      <c r="D17" s="61">
        <f>IF(B17=0,"",ROUND(C17/B17*100,1))</f>
        <v>74.400000000000006</v>
      </c>
      <c r="E17" s="24">
        <f>C17-B17</f>
        <v>-10</v>
      </c>
      <c r="I17" s="14"/>
    </row>
    <row r="18" spans="1:12" ht="66" customHeight="1">
      <c r="A18" s="241" t="s">
        <v>17</v>
      </c>
      <c r="B18" s="241"/>
      <c r="C18" s="241"/>
      <c r="D18" s="241"/>
      <c r="E18" s="241"/>
      <c r="F18" s="89"/>
      <c r="G18" s="89"/>
      <c r="H18" s="89"/>
      <c r="I18" s="89"/>
      <c r="J18" s="89"/>
      <c r="K18" s="89"/>
      <c r="L18" s="89"/>
    </row>
  </sheetData>
  <mergeCells count="12">
    <mergeCell ref="A18:E18"/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" right="0" top="0" bottom="0" header="0.511811023622047" footer="0.511811023622047"/>
  <pageSetup paperSize="9" scale="9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2"/>
  <sheetViews>
    <sheetView view="pageBreakPreview" zoomScale="90" zoomScaleNormal="90" zoomScalePageLayoutView="90" workbookViewId="0">
      <selection activeCell="X7" sqref="X7"/>
    </sheetView>
  </sheetViews>
  <sheetFormatPr defaultColWidth="9.140625" defaultRowHeight="15"/>
  <cols>
    <col min="1" max="1" width="20.7109375" style="25" customWidth="1"/>
    <col min="2" max="2" width="13.42578125" style="25" customWidth="1"/>
    <col min="3" max="4" width="10.5703125" style="25" customWidth="1"/>
    <col min="5" max="5" width="8.5703125" style="25" customWidth="1"/>
    <col min="6" max="7" width="10.5703125" style="25" customWidth="1"/>
    <col min="8" max="8" width="9" style="25" customWidth="1"/>
    <col min="9" max="10" width="10.5703125" style="25" customWidth="1"/>
    <col min="11" max="11" width="8.7109375" style="25" customWidth="1"/>
    <col min="12" max="13" width="10.5703125" style="25" customWidth="1"/>
    <col min="14" max="14" width="9.42578125" style="25" customWidth="1"/>
    <col min="15" max="15" width="13.85546875" style="25" customWidth="1"/>
    <col min="16" max="16" width="9.85546875" style="25" customWidth="1"/>
    <col min="17" max="17" width="10.28515625" style="25" customWidth="1"/>
    <col min="18" max="18" width="19.7109375" style="25" customWidth="1"/>
    <col min="19" max="19" width="10" style="25" customWidth="1"/>
    <col min="20" max="20" width="15" style="25" customWidth="1"/>
    <col min="21" max="21" width="10.5703125" style="25" customWidth="1"/>
    <col min="22" max="1021" width="9.140625" style="25"/>
  </cols>
  <sheetData>
    <row r="1" spans="1:21" s="26" customFormat="1" ht="56.25" customHeight="1">
      <c r="A1" s="27"/>
      <c r="B1" s="266" t="s">
        <v>122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7"/>
      <c r="P1" s="27"/>
      <c r="Q1" s="27"/>
      <c r="R1" s="27"/>
      <c r="S1" s="27"/>
      <c r="T1" s="27"/>
      <c r="U1" s="28" t="s">
        <v>18</v>
      </c>
    </row>
    <row r="2" spans="1:21" s="32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3"/>
      <c r="N2" s="53" t="s">
        <v>19</v>
      </c>
      <c r="O2" s="29"/>
      <c r="P2" s="29"/>
      <c r="Q2" s="31"/>
      <c r="R2" s="31"/>
      <c r="S2" s="31"/>
      <c r="T2" s="31"/>
      <c r="U2" s="53" t="s">
        <v>19</v>
      </c>
    </row>
    <row r="3" spans="1:21" s="72" customFormat="1" ht="27.75" customHeight="1">
      <c r="A3" s="259"/>
      <c r="B3" s="253" t="s">
        <v>20</v>
      </c>
      <c r="C3" s="260" t="s">
        <v>21</v>
      </c>
      <c r="D3" s="260"/>
      <c r="E3" s="260"/>
      <c r="F3" s="260" t="s">
        <v>66</v>
      </c>
      <c r="G3" s="260"/>
      <c r="H3" s="260"/>
      <c r="I3" s="260" t="s">
        <v>67</v>
      </c>
      <c r="J3" s="260"/>
      <c r="K3" s="260"/>
      <c r="L3" s="260" t="s">
        <v>68</v>
      </c>
      <c r="M3" s="260"/>
      <c r="N3" s="260"/>
      <c r="O3" s="263" t="s">
        <v>25</v>
      </c>
      <c r="P3" s="263"/>
      <c r="Q3" s="263"/>
      <c r="R3" s="260" t="s">
        <v>69</v>
      </c>
      <c r="S3" s="264" t="s">
        <v>70</v>
      </c>
      <c r="T3" s="264"/>
      <c r="U3" s="264"/>
    </row>
    <row r="4" spans="1:21" s="76" customFormat="1" ht="14.25" customHeight="1">
      <c r="A4" s="259"/>
      <c r="B4" s="253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3"/>
      <c r="P4" s="263"/>
      <c r="Q4" s="263"/>
      <c r="R4" s="260"/>
      <c r="S4" s="264"/>
      <c r="T4" s="264"/>
      <c r="U4" s="264"/>
    </row>
    <row r="5" spans="1:21" s="76" customFormat="1" ht="22.5" customHeight="1">
      <c r="A5" s="259"/>
      <c r="B5" s="253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3"/>
      <c r="P5" s="263"/>
      <c r="Q5" s="263"/>
      <c r="R5" s="260"/>
      <c r="S5" s="264"/>
      <c r="T5" s="264"/>
      <c r="U5" s="264"/>
    </row>
    <row r="6" spans="1:21" s="76" customFormat="1" ht="21.75" customHeight="1">
      <c r="A6" s="259"/>
      <c r="B6" s="77">
        <v>2022</v>
      </c>
      <c r="C6" s="77">
        <v>2021</v>
      </c>
      <c r="D6" s="77">
        <v>2022</v>
      </c>
      <c r="E6" s="78" t="s">
        <v>3</v>
      </c>
      <c r="F6" s="77">
        <v>2021</v>
      </c>
      <c r="G6" s="77">
        <v>2022</v>
      </c>
      <c r="H6" s="78" t="s">
        <v>3</v>
      </c>
      <c r="I6" s="77">
        <v>2021</v>
      </c>
      <c r="J6" s="77">
        <v>2022</v>
      </c>
      <c r="K6" s="78" t="s">
        <v>3</v>
      </c>
      <c r="L6" s="77">
        <v>2021</v>
      </c>
      <c r="M6" s="77">
        <v>2022</v>
      </c>
      <c r="N6" s="78" t="s">
        <v>3</v>
      </c>
      <c r="O6" s="77">
        <v>2021</v>
      </c>
      <c r="P6" s="77">
        <v>2022</v>
      </c>
      <c r="Q6" s="78" t="s">
        <v>3</v>
      </c>
      <c r="R6" s="77">
        <v>2022</v>
      </c>
      <c r="S6" s="77">
        <v>2021</v>
      </c>
      <c r="T6" s="77">
        <v>2022</v>
      </c>
      <c r="U6" s="78" t="s">
        <v>3</v>
      </c>
    </row>
    <row r="7" spans="1:21" s="80" customFormat="1" ht="10.5" customHeight="1">
      <c r="A7" s="79" t="s">
        <v>5</v>
      </c>
      <c r="B7" s="79">
        <v>1</v>
      </c>
      <c r="C7" s="79">
        <v>2</v>
      </c>
      <c r="D7" s="79">
        <v>3</v>
      </c>
      <c r="E7" s="79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  <c r="R7" s="79">
        <v>17</v>
      </c>
      <c r="S7" s="79">
        <v>18</v>
      </c>
      <c r="T7" s="79">
        <v>19</v>
      </c>
      <c r="U7" s="79">
        <v>20</v>
      </c>
    </row>
    <row r="8" spans="1:21" s="82" customFormat="1" ht="18.75" customHeight="1">
      <c r="A8" s="81" t="s">
        <v>30</v>
      </c>
      <c r="B8" s="218">
        <f>SUM(B9:B28)</f>
        <v>90</v>
      </c>
      <c r="C8" s="218">
        <f>SUM(C9:C28)</f>
        <v>208</v>
      </c>
      <c r="D8" s="218">
        <f>SUM(D9:D28)</f>
        <v>89</v>
      </c>
      <c r="E8" s="219">
        <f t="shared" ref="E8:E28" si="0">IF(C8=0,"",ROUND(D8/C8*100,1))</f>
        <v>42.8</v>
      </c>
      <c r="F8" s="218">
        <f>SUM(F9:F28)</f>
        <v>67</v>
      </c>
      <c r="G8" s="218">
        <f>SUM(G9:G28)</f>
        <v>12</v>
      </c>
      <c r="H8" s="219">
        <f t="shared" ref="H8:H28" si="1">IF(F8=0,"",ROUND(G8/F8*100,1))</f>
        <v>17.899999999999999</v>
      </c>
      <c r="I8" s="218">
        <f>SUM(I9:I28)</f>
        <v>11</v>
      </c>
      <c r="J8" s="218">
        <f>SUM(J9:J28)</f>
        <v>4</v>
      </c>
      <c r="K8" s="219">
        <f t="shared" ref="K8:K28" si="2">IF(I8=0,"",ROUND(J8/I8*100,1))</f>
        <v>36.4</v>
      </c>
      <c r="L8" s="218">
        <f>SUM(L9:L28)</f>
        <v>1</v>
      </c>
      <c r="M8" s="218">
        <f>SUM(M9:M28)</f>
        <v>1</v>
      </c>
      <c r="N8" s="219">
        <f t="shared" ref="N8:N28" si="3">IF(L8=0,"",ROUND(M8/L8*100,1))</f>
        <v>100</v>
      </c>
      <c r="O8" s="218">
        <f>SUM(O9:O28)</f>
        <v>155</v>
      </c>
      <c r="P8" s="218">
        <f>SUM(P9:P28)</f>
        <v>57</v>
      </c>
      <c r="Q8" s="219">
        <f t="shared" ref="Q8:Q28" si="4">IF(O8=0,"",ROUND(P8/O8*100,1))</f>
        <v>36.799999999999997</v>
      </c>
      <c r="R8" s="218">
        <f>SUM(R9:R28)</f>
        <v>30</v>
      </c>
      <c r="S8" s="218">
        <f>SUM(S9:S28)</f>
        <v>39</v>
      </c>
      <c r="T8" s="218">
        <f>SUM(T9:T28)</f>
        <v>29</v>
      </c>
      <c r="U8" s="219">
        <f t="shared" ref="U8:U28" si="5">IF(S8=0,"",ROUND(T8/S8*100,1))</f>
        <v>74.400000000000006</v>
      </c>
    </row>
    <row r="9" spans="1:21" s="65" customFormat="1" ht="16.5" customHeight="1">
      <c r="A9" s="83" t="s">
        <v>31</v>
      </c>
      <c r="B9" s="224">
        <v>4</v>
      </c>
      <c r="C9" s="223">
        <v>4</v>
      </c>
      <c r="D9" s="220">
        <v>4</v>
      </c>
      <c r="E9" s="221">
        <f t="shared" si="0"/>
        <v>100</v>
      </c>
      <c r="F9" s="222">
        <v>3</v>
      </c>
      <c r="G9" s="222">
        <v>0</v>
      </c>
      <c r="H9" s="221">
        <f t="shared" si="1"/>
        <v>0</v>
      </c>
      <c r="I9" s="220">
        <v>1</v>
      </c>
      <c r="J9" s="220">
        <v>0</v>
      </c>
      <c r="K9" s="221">
        <f t="shared" si="2"/>
        <v>0</v>
      </c>
      <c r="L9" s="222">
        <v>0</v>
      </c>
      <c r="M9" s="222">
        <v>0</v>
      </c>
      <c r="N9" s="221" t="str">
        <f t="shared" si="3"/>
        <v/>
      </c>
      <c r="O9" s="223">
        <v>4</v>
      </c>
      <c r="P9" s="222">
        <v>4</v>
      </c>
      <c r="Q9" s="221">
        <f t="shared" si="4"/>
        <v>100</v>
      </c>
      <c r="R9" s="291">
        <v>2</v>
      </c>
      <c r="S9" s="220">
        <v>0</v>
      </c>
      <c r="T9" s="291">
        <v>2</v>
      </c>
      <c r="U9" s="221" t="str">
        <f t="shared" si="5"/>
        <v/>
      </c>
    </row>
    <row r="10" spans="1:21" s="65" customFormat="1" ht="16.5" customHeight="1">
      <c r="A10" s="83" t="s">
        <v>32</v>
      </c>
      <c r="B10" s="224">
        <v>1</v>
      </c>
      <c r="C10" s="223">
        <v>6</v>
      </c>
      <c r="D10" s="220">
        <v>1</v>
      </c>
      <c r="E10" s="221">
        <f t="shared" si="0"/>
        <v>16.7</v>
      </c>
      <c r="F10" s="222">
        <v>2</v>
      </c>
      <c r="G10" s="222">
        <v>0</v>
      </c>
      <c r="H10" s="221">
        <f t="shared" si="1"/>
        <v>0</v>
      </c>
      <c r="I10" s="220">
        <v>0</v>
      </c>
      <c r="J10" s="220">
        <v>1</v>
      </c>
      <c r="K10" s="221" t="str">
        <f t="shared" si="2"/>
        <v/>
      </c>
      <c r="L10" s="222">
        <v>0</v>
      </c>
      <c r="M10" s="222">
        <v>0</v>
      </c>
      <c r="N10" s="221" t="str">
        <f t="shared" si="3"/>
        <v/>
      </c>
      <c r="O10" s="223">
        <v>5</v>
      </c>
      <c r="P10" s="222">
        <v>1</v>
      </c>
      <c r="Q10" s="221">
        <f t="shared" si="4"/>
        <v>20</v>
      </c>
      <c r="R10" s="291">
        <v>0</v>
      </c>
      <c r="S10" s="220">
        <v>0</v>
      </c>
      <c r="T10" s="291">
        <v>0</v>
      </c>
      <c r="U10" s="221" t="str">
        <f t="shared" si="5"/>
        <v/>
      </c>
    </row>
    <row r="11" spans="1:21" s="67" customFormat="1" ht="16.5" customHeight="1">
      <c r="A11" s="84" t="s">
        <v>33</v>
      </c>
      <c r="B11" s="224">
        <v>1</v>
      </c>
      <c r="C11" s="223">
        <v>2</v>
      </c>
      <c r="D11" s="220">
        <v>1</v>
      </c>
      <c r="E11" s="221">
        <f t="shared" si="0"/>
        <v>50</v>
      </c>
      <c r="F11" s="222">
        <v>1</v>
      </c>
      <c r="G11" s="222">
        <v>0</v>
      </c>
      <c r="H11" s="221">
        <f t="shared" si="1"/>
        <v>0</v>
      </c>
      <c r="I11" s="220">
        <v>0</v>
      </c>
      <c r="J11" s="220">
        <v>0</v>
      </c>
      <c r="K11" s="221" t="str">
        <f t="shared" si="2"/>
        <v/>
      </c>
      <c r="L11" s="222">
        <v>0</v>
      </c>
      <c r="M11" s="222">
        <v>0</v>
      </c>
      <c r="N11" s="221" t="str">
        <f t="shared" si="3"/>
        <v/>
      </c>
      <c r="O11" s="223">
        <v>2</v>
      </c>
      <c r="P11" s="222">
        <v>1</v>
      </c>
      <c r="Q11" s="221">
        <f t="shared" si="4"/>
        <v>50</v>
      </c>
      <c r="R11" s="291">
        <v>0</v>
      </c>
      <c r="S11" s="220">
        <v>0</v>
      </c>
      <c r="T11" s="291">
        <v>0</v>
      </c>
      <c r="U11" s="221" t="str">
        <f t="shared" si="5"/>
        <v/>
      </c>
    </row>
    <row r="12" spans="1:21" s="67" customFormat="1" ht="16.5" customHeight="1">
      <c r="A12" s="84" t="s">
        <v>34</v>
      </c>
      <c r="B12" s="224">
        <v>3</v>
      </c>
      <c r="C12" s="223">
        <v>2</v>
      </c>
      <c r="D12" s="220">
        <v>3</v>
      </c>
      <c r="E12" s="221">
        <f t="shared" si="0"/>
        <v>150</v>
      </c>
      <c r="F12" s="222">
        <v>0</v>
      </c>
      <c r="G12" s="222">
        <v>3</v>
      </c>
      <c r="H12" s="221" t="str">
        <f t="shared" si="1"/>
        <v/>
      </c>
      <c r="I12" s="220">
        <v>0</v>
      </c>
      <c r="J12" s="220">
        <v>0</v>
      </c>
      <c r="K12" s="221" t="str">
        <f t="shared" si="2"/>
        <v/>
      </c>
      <c r="L12" s="222">
        <v>0</v>
      </c>
      <c r="M12" s="222">
        <v>0</v>
      </c>
      <c r="N12" s="221" t="str">
        <f t="shared" si="3"/>
        <v/>
      </c>
      <c r="O12" s="223">
        <v>2</v>
      </c>
      <c r="P12" s="222">
        <v>3</v>
      </c>
      <c r="Q12" s="221">
        <f t="shared" si="4"/>
        <v>150</v>
      </c>
      <c r="R12" s="291">
        <v>0</v>
      </c>
      <c r="S12" s="220">
        <v>1</v>
      </c>
      <c r="T12" s="291">
        <v>0</v>
      </c>
      <c r="U12" s="221">
        <f t="shared" si="5"/>
        <v>0</v>
      </c>
    </row>
    <row r="13" spans="1:21" s="67" customFormat="1" ht="16.5" customHeight="1">
      <c r="A13" s="84" t="s">
        <v>35</v>
      </c>
      <c r="B13" s="224">
        <v>4</v>
      </c>
      <c r="C13" s="223">
        <v>1</v>
      </c>
      <c r="D13" s="220">
        <v>4</v>
      </c>
      <c r="E13" s="221">
        <f t="shared" si="0"/>
        <v>400</v>
      </c>
      <c r="F13" s="222">
        <v>1</v>
      </c>
      <c r="G13" s="222">
        <v>1</v>
      </c>
      <c r="H13" s="221">
        <f t="shared" si="1"/>
        <v>100</v>
      </c>
      <c r="I13" s="220">
        <v>1</v>
      </c>
      <c r="J13" s="220">
        <v>0</v>
      </c>
      <c r="K13" s="221">
        <f t="shared" si="2"/>
        <v>0</v>
      </c>
      <c r="L13" s="222">
        <v>0</v>
      </c>
      <c r="M13" s="222">
        <v>0</v>
      </c>
      <c r="N13" s="221" t="str">
        <f t="shared" si="3"/>
        <v/>
      </c>
      <c r="O13" s="223">
        <v>1</v>
      </c>
      <c r="P13" s="222">
        <v>1</v>
      </c>
      <c r="Q13" s="221">
        <f t="shared" si="4"/>
        <v>100</v>
      </c>
      <c r="R13" s="291">
        <v>3</v>
      </c>
      <c r="S13" s="220">
        <v>0</v>
      </c>
      <c r="T13" s="291">
        <v>3</v>
      </c>
      <c r="U13" s="221" t="str">
        <f t="shared" si="5"/>
        <v/>
      </c>
    </row>
    <row r="14" spans="1:21" s="67" customFormat="1" ht="16.5" customHeight="1">
      <c r="A14" s="84" t="s">
        <v>36</v>
      </c>
      <c r="B14" s="224">
        <v>1</v>
      </c>
      <c r="C14" s="223">
        <v>3</v>
      </c>
      <c r="D14" s="220">
        <v>1</v>
      </c>
      <c r="E14" s="221">
        <f t="shared" si="0"/>
        <v>33.299999999999997</v>
      </c>
      <c r="F14" s="222">
        <v>0</v>
      </c>
      <c r="G14" s="222">
        <v>0</v>
      </c>
      <c r="H14" s="221" t="str">
        <f t="shared" si="1"/>
        <v/>
      </c>
      <c r="I14" s="220">
        <v>0</v>
      </c>
      <c r="J14" s="220">
        <v>0</v>
      </c>
      <c r="K14" s="221" t="str">
        <f t="shared" si="2"/>
        <v/>
      </c>
      <c r="L14" s="222">
        <v>0</v>
      </c>
      <c r="M14" s="222">
        <v>0</v>
      </c>
      <c r="N14" s="221" t="str">
        <f t="shared" si="3"/>
        <v/>
      </c>
      <c r="O14" s="223">
        <v>3</v>
      </c>
      <c r="P14" s="222">
        <v>1</v>
      </c>
      <c r="Q14" s="221">
        <f t="shared" si="4"/>
        <v>33.299999999999997</v>
      </c>
      <c r="R14" s="291">
        <v>0</v>
      </c>
      <c r="S14" s="220">
        <v>0</v>
      </c>
      <c r="T14" s="291">
        <v>0</v>
      </c>
      <c r="U14" s="221" t="str">
        <f t="shared" si="5"/>
        <v/>
      </c>
    </row>
    <row r="15" spans="1:21" s="67" customFormat="1" ht="16.5" customHeight="1">
      <c r="A15" s="84" t="s">
        <v>37</v>
      </c>
      <c r="B15" s="224">
        <v>8</v>
      </c>
      <c r="C15" s="223">
        <v>20</v>
      </c>
      <c r="D15" s="220">
        <v>8</v>
      </c>
      <c r="E15" s="221">
        <f t="shared" si="0"/>
        <v>40</v>
      </c>
      <c r="F15" s="222">
        <v>7</v>
      </c>
      <c r="G15" s="222">
        <v>0</v>
      </c>
      <c r="H15" s="221">
        <f t="shared" si="1"/>
        <v>0</v>
      </c>
      <c r="I15" s="220">
        <v>1</v>
      </c>
      <c r="J15" s="220">
        <v>1</v>
      </c>
      <c r="K15" s="221">
        <f t="shared" si="2"/>
        <v>100</v>
      </c>
      <c r="L15" s="222">
        <v>0</v>
      </c>
      <c r="M15" s="222">
        <v>0</v>
      </c>
      <c r="N15" s="221" t="str">
        <f t="shared" si="3"/>
        <v/>
      </c>
      <c r="O15" s="223">
        <v>15</v>
      </c>
      <c r="P15" s="222">
        <v>1</v>
      </c>
      <c r="Q15" s="221">
        <f t="shared" si="4"/>
        <v>6.7</v>
      </c>
      <c r="R15" s="291">
        <v>7</v>
      </c>
      <c r="S15" s="220">
        <v>4</v>
      </c>
      <c r="T15" s="291">
        <v>7</v>
      </c>
      <c r="U15" s="221">
        <f t="shared" si="5"/>
        <v>175</v>
      </c>
    </row>
    <row r="16" spans="1:21" s="67" customFormat="1" ht="16.5" customHeight="1">
      <c r="A16" s="84" t="s">
        <v>38</v>
      </c>
      <c r="B16" s="224">
        <v>5</v>
      </c>
      <c r="C16" s="223">
        <v>7</v>
      </c>
      <c r="D16" s="220">
        <v>5</v>
      </c>
      <c r="E16" s="221">
        <f t="shared" si="0"/>
        <v>71.400000000000006</v>
      </c>
      <c r="F16" s="222">
        <v>1</v>
      </c>
      <c r="G16" s="222">
        <v>1</v>
      </c>
      <c r="H16" s="221">
        <f t="shared" si="1"/>
        <v>100</v>
      </c>
      <c r="I16" s="220">
        <v>2</v>
      </c>
      <c r="J16" s="220">
        <v>1</v>
      </c>
      <c r="K16" s="221">
        <f t="shared" si="2"/>
        <v>50</v>
      </c>
      <c r="L16" s="222">
        <v>0</v>
      </c>
      <c r="M16" s="222">
        <v>0</v>
      </c>
      <c r="N16" s="221" t="str">
        <f t="shared" si="3"/>
        <v/>
      </c>
      <c r="O16" s="223">
        <v>6</v>
      </c>
      <c r="P16" s="222">
        <v>2</v>
      </c>
      <c r="Q16" s="221">
        <f t="shared" si="4"/>
        <v>33.299999999999997</v>
      </c>
      <c r="R16" s="291">
        <v>2</v>
      </c>
      <c r="S16" s="220">
        <v>2</v>
      </c>
      <c r="T16" s="291">
        <v>2</v>
      </c>
      <c r="U16" s="221">
        <f t="shared" si="5"/>
        <v>100</v>
      </c>
    </row>
    <row r="17" spans="1:21" s="67" customFormat="1" ht="16.5" customHeight="1">
      <c r="A17" s="84" t="s">
        <v>39</v>
      </c>
      <c r="B17" s="224">
        <v>2</v>
      </c>
      <c r="C17" s="223">
        <v>5</v>
      </c>
      <c r="D17" s="220">
        <v>2</v>
      </c>
      <c r="E17" s="221">
        <f t="shared" si="0"/>
        <v>40</v>
      </c>
      <c r="F17" s="222">
        <v>2</v>
      </c>
      <c r="G17" s="222">
        <v>0</v>
      </c>
      <c r="H17" s="221">
        <f t="shared" si="1"/>
        <v>0</v>
      </c>
      <c r="I17" s="220">
        <v>0</v>
      </c>
      <c r="J17" s="220">
        <v>0</v>
      </c>
      <c r="K17" s="221" t="str">
        <f t="shared" si="2"/>
        <v/>
      </c>
      <c r="L17" s="222">
        <v>0</v>
      </c>
      <c r="M17" s="222">
        <v>0</v>
      </c>
      <c r="N17" s="221" t="str">
        <f t="shared" si="3"/>
        <v/>
      </c>
      <c r="O17" s="223">
        <v>4</v>
      </c>
      <c r="P17" s="222">
        <v>2</v>
      </c>
      <c r="Q17" s="221">
        <f t="shared" si="4"/>
        <v>50</v>
      </c>
      <c r="R17" s="291">
        <v>1</v>
      </c>
      <c r="S17" s="220">
        <v>1</v>
      </c>
      <c r="T17" s="291">
        <v>1</v>
      </c>
      <c r="U17" s="221">
        <f t="shared" si="5"/>
        <v>100</v>
      </c>
    </row>
    <row r="18" spans="1:21" s="67" customFormat="1" ht="16.5" customHeight="1">
      <c r="A18" s="84" t="s">
        <v>40</v>
      </c>
      <c r="B18" s="224">
        <v>1</v>
      </c>
      <c r="C18" s="223">
        <v>1</v>
      </c>
      <c r="D18" s="220">
        <v>1</v>
      </c>
      <c r="E18" s="221">
        <f t="shared" si="0"/>
        <v>100</v>
      </c>
      <c r="F18" s="222">
        <v>0</v>
      </c>
      <c r="G18" s="222">
        <v>0</v>
      </c>
      <c r="H18" s="221" t="str">
        <f t="shared" si="1"/>
        <v/>
      </c>
      <c r="I18" s="220">
        <v>0</v>
      </c>
      <c r="J18" s="220">
        <v>0</v>
      </c>
      <c r="K18" s="221" t="str">
        <f t="shared" si="2"/>
        <v/>
      </c>
      <c r="L18" s="222">
        <v>0</v>
      </c>
      <c r="M18" s="222">
        <v>0</v>
      </c>
      <c r="N18" s="221" t="str">
        <f t="shared" si="3"/>
        <v/>
      </c>
      <c r="O18" s="223">
        <v>1</v>
      </c>
      <c r="P18" s="222">
        <v>1</v>
      </c>
      <c r="Q18" s="221">
        <f t="shared" si="4"/>
        <v>100</v>
      </c>
      <c r="R18" s="291">
        <v>0</v>
      </c>
      <c r="S18" s="220">
        <v>0</v>
      </c>
      <c r="T18" s="291">
        <v>0</v>
      </c>
      <c r="U18" s="221" t="str">
        <f t="shared" si="5"/>
        <v/>
      </c>
    </row>
    <row r="19" spans="1:21" s="67" customFormat="1" ht="16.5" customHeight="1">
      <c r="A19" s="84" t="s">
        <v>41</v>
      </c>
      <c r="B19" s="224">
        <v>2</v>
      </c>
      <c r="C19" s="223">
        <v>5</v>
      </c>
      <c r="D19" s="220">
        <v>2</v>
      </c>
      <c r="E19" s="221">
        <f t="shared" si="0"/>
        <v>40</v>
      </c>
      <c r="F19" s="222">
        <v>2</v>
      </c>
      <c r="G19" s="222">
        <v>0</v>
      </c>
      <c r="H19" s="221">
        <f t="shared" si="1"/>
        <v>0</v>
      </c>
      <c r="I19" s="220">
        <v>1</v>
      </c>
      <c r="J19" s="220">
        <v>0</v>
      </c>
      <c r="K19" s="221">
        <f t="shared" si="2"/>
        <v>0</v>
      </c>
      <c r="L19" s="222">
        <v>0</v>
      </c>
      <c r="M19" s="222">
        <v>0</v>
      </c>
      <c r="N19" s="221" t="str">
        <f t="shared" si="3"/>
        <v/>
      </c>
      <c r="O19" s="223">
        <v>4</v>
      </c>
      <c r="P19" s="222">
        <v>0</v>
      </c>
      <c r="Q19" s="221">
        <f t="shared" si="4"/>
        <v>0</v>
      </c>
      <c r="R19" s="291">
        <v>1</v>
      </c>
      <c r="S19" s="220">
        <v>2</v>
      </c>
      <c r="T19" s="291">
        <v>1</v>
      </c>
      <c r="U19" s="221">
        <f t="shared" si="5"/>
        <v>50</v>
      </c>
    </row>
    <row r="20" spans="1:21" s="67" customFormat="1" ht="16.5" customHeight="1">
      <c r="A20" s="84" t="s">
        <v>42</v>
      </c>
      <c r="B20" s="224">
        <v>5</v>
      </c>
      <c r="C20" s="223">
        <v>4</v>
      </c>
      <c r="D20" s="220">
        <v>5</v>
      </c>
      <c r="E20" s="221">
        <f t="shared" si="0"/>
        <v>125</v>
      </c>
      <c r="F20" s="222">
        <v>1</v>
      </c>
      <c r="G20" s="222">
        <v>0</v>
      </c>
      <c r="H20" s="221">
        <f t="shared" si="1"/>
        <v>0</v>
      </c>
      <c r="I20" s="220">
        <v>0</v>
      </c>
      <c r="J20" s="220">
        <v>0</v>
      </c>
      <c r="K20" s="221" t="str">
        <f t="shared" si="2"/>
        <v/>
      </c>
      <c r="L20" s="222">
        <v>0</v>
      </c>
      <c r="M20" s="222">
        <v>0</v>
      </c>
      <c r="N20" s="221" t="str">
        <f t="shared" si="3"/>
        <v/>
      </c>
      <c r="O20" s="223">
        <v>3</v>
      </c>
      <c r="P20" s="222">
        <v>3</v>
      </c>
      <c r="Q20" s="221">
        <f t="shared" si="4"/>
        <v>100</v>
      </c>
      <c r="R20" s="291">
        <v>3</v>
      </c>
      <c r="S20" s="220">
        <v>1</v>
      </c>
      <c r="T20" s="291">
        <v>3</v>
      </c>
      <c r="U20" s="221">
        <f t="shared" si="5"/>
        <v>300</v>
      </c>
    </row>
    <row r="21" spans="1:21" s="67" customFormat="1" ht="16.5" customHeight="1">
      <c r="A21" s="84" t="s">
        <v>43</v>
      </c>
      <c r="B21" s="224">
        <v>1</v>
      </c>
      <c r="C21" s="223">
        <v>4</v>
      </c>
      <c r="D21" s="220">
        <v>1</v>
      </c>
      <c r="E21" s="221">
        <f t="shared" si="0"/>
        <v>25</v>
      </c>
      <c r="F21" s="222">
        <v>2</v>
      </c>
      <c r="G21" s="222">
        <v>0</v>
      </c>
      <c r="H21" s="221">
        <f t="shared" si="1"/>
        <v>0</v>
      </c>
      <c r="I21" s="220">
        <v>0</v>
      </c>
      <c r="J21" s="220">
        <v>0</v>
      </c>
      <c r="K21" s="221" t="str">
        <f t="shared" si="2"/>
        <v/>
      </c>
      <c r="L21" s="222">
        <v>0</v>
      </c>
      <c r="M21" s="222">
        <v>0</v>
      </c>
      <c r="N21" s="221" t="str">
        <f t="shared" si="3"/>
        <v/>
      </c>
      <c r="O21" s="223">
        <v>4</v>
      </c>
      <c r="P21" s="222">
        <v>1</v>
      </c>
      <c r="Q21" s="221">
        <f t="shared" si="4"/>
        <v>25</v>
      </c>
      <c r="R21" s="291">
        <v>1</v>
      </c>
      <c r="S21" s="220">
        <v>0</v>
      </c>
      <c r="T21" s="291">
        <v>1</v>
      </c>
      <c r="U21" s="221" t="str">
        <f t="shared" si="5"/>
        <v/>
      </c>
    </row>
    <row r="22" spans="1:21" s="65" customFormat="1" ht="16.5" customHeight="1">
      <c r="A22" s="83" t="s">
        <v>44</v>
      </c>
      <c r="B22" s="224">
        <v>3</v>
      </c>
      <c r="C22" s="223">
        <v>3</v>
      </c>
      <c r="D22" s="220">
        <v>3</v>
      </c>
      <c r="E22" s="221">
        <f t="shared" si="0"/>
        <v>100</v>
      </c>
      <c r="F22" s="222">
        <v>1</v>
      </c>
      <c r="G22" s="222">
        <v>1</v>
      </c>
      <c r="H22" s="221">
        <f t="shared" si="1"/>
        <v>100</v>
      </c>
      <c r="I22" s="220">
        <v>0</v>
      </c>
      <c r="J22" s="220">
        <v>1</v>
      </c>
      <c r="K22" s="221" t="str">
        <f t="shared" si="2"/>
        <v/>
      </c>
      <c r="L22" s="222">
        <v>1</v>
      </c>
      <c r="M22" s="222">
        <v>0</v>
      </c>
      <c r="N22" s="221">
        <f t="shared" si="3"/>
        <v>0</v>
      </c>
      <c r="O22" s="223">
        <v>3</v>
      </c>
      <c r="P22" s="222">
        <v>2</v>
      </c>
      <c r="Q22" s="221">
        <f t="shared" si="4"/>
        <v>66.7</v>
      </c>
      <c r="R22" s="291">
        <v>0</v>
      </c>
      <c r="S22" s="220">
        <v>1</v>
      </c>
      <c r="T22" s="291">
        <v>0</v>
      </c>
      <c r="U22" s="221">
        <f t="shared" si="5"/>
        <v>0</v>
      </c>
    </row>
    <row r="23" spans="1:21" s="65" customFormat="1" ht="16.5" customHeight="1">
      <c r="A23" s="83" t="s">
        <v>45</v>
      </c>
      <c r="B23" s="224">
        <v>2</v>
      </c>
      <c r="C23" s="223">
        <v>5</v>
      </c>
      <c r="D23" s="220">
        <v>2</v>
      </c>
      <c r="E23" s="221">
        <f t="shared" si="0"/>
        <v>40</v>
      </c>
      <c r="F23" s="222">
        <v>2</v>
      </c>
      <c r="G23" s="222">
        <v>1</v>
      </c>
      <c r="H23" s="221">
        <f t="shared" si="1"/>
        <v>50</v>
      </c>
      <c r="I23" s="220">
        <v>0</v>
      </c>
      <c r="J23" s="220">
        <v>0</v>
      </c>
      <c r="K23" s="221" t="str">
        <f t="shared" si="2"/>
        <v/>
      </c>
      <c r="L23" s="222">
        <v>0</v>
      </c>
      <c r="M23" s="222">
        <v>0</v>
      </c>
      <c r="N23" s="221" t="str">
        <f t="shared" si="3"/>
        <v/>
      </c>
      <c r="O23" s="223">
        <v>3</v>
      </c>
      <c r="P23" s="222">
        <v>2</v>
      </c>
      <c r="Q23" s="221">
        <f t="shared" si="4"/>
        <v>66.7</v>
      </c>
      <c r="R23" s="291">
        <v>1</v>
      </c>
      <c r="S23" s="220">
        <v>1</v>
      </c>
      <c r="T23" s="291">
        <v>1</v>
      </c>
      <c r="U23" s="221">
        <f t="shared" si="5"/>
        <v>100</v>
      </c>
    </row>
    <row r="24" spans="1:21" s="65" customFormat="1" ht="16.5" customHeight="1">
      <c r="A24" s="83" t="s">
        <v>46</v>
      </c>
      <c r="B24" s="224">
        <v>6</v>
      </c>
      <c r="C24" s="223">
        <v>9</v>
      </c>
      <c r="D24" s="220">
        <v>6</v>
      </c>
      <c r="E24" s="221">
        <f t="shared" si="0"/>
        <v>66.7</v>
      </c>
      <c r="F24" s="222">
        <v>4</v>
      </c>
      <c r="G24" s="222">
        <v>2</v>
      </c>
      <c r="H24" s="221">
        <f t="shared" si="1"/>
        <v>50</v>
      </c>
      <c r="I24" s="220">
        <v>0</v>
      </c>
      <c r="J24" s="220">
        <v>0</v>
      </c>
      <c r="K24" s="221" t="str">
        <f t="shared" si="2"/>
        <v/>
      </c>
      <c r="L24" s="222">
        <v>0</v>
      </c>
      <c r="M24" s="222">
        <v>0</v>
      </c>
      <c r="N24" s="221" t="str">
        <f t="shared" si="3"/>
        <v/>
      </c>
      <c r="O24" s="223">
        <v>8</v>
      </c>
      <c r="P24" s="222">
        <v>6</v>
      </c>
      <c r="Q24" s="221">
        <f t="shared" si="4"/>
        <v>75</v>
      </c>
      <c r="R24" s="291">
        <v>1</v>
      </c>
      <c r="S24" s="220">
        <v>1</v>
      </c>
      <c r="T24" s="291">
        <v>1</v>
      </c>
      <c r="U24" s="221">
        <f t="shared" si="5"/>
        <v>100</v>
      </c>
    </row>
    <row r="25" spans="1:21" s="65" customFormat="1" ht="16.5" customHeight="1">
      <c r="A25" s="83" t="s">
        <v>47</v>
      </c>
      <c r="B25" s="224">
        <v>2</v>
      </c>
      <c r="C25" s="223">
        <v>4</v>
      </c>
      <c r="D25" s="220">
        <v>2</v>
      </c>
      <c r="E25" s="221">
        <f t="shared" si="0"/>
        <v>50</v>
      </c>
      <c r="F25" s="222">
        <v>2</v>
      </c>
      <c r="G25" s="222">
        <v>0</v>
      </c>
      <c r="H25" s="221">
        <f t="shared" si="1"/>
        <v>0</v>
      </c>
      <c r="I25" s="220">
        <v>0</v>
      </c>
      <c r="J25" s="220">
        <v>0</v>
      </c>
      <c r="K25" s="221" t="str">
        <f t="shared" si="2"/>
        <v/>
      </c>
      <c r="L25" s="222">
        <v>0</v>
      </c>
      <c r="M25" s="222">
        <v>0</v>
      </c>
      <c r="N25" s="221" t="str">
        <f t="shared" si="3"/>
        <v/>
      </c>
      <c r="O25" s="223">
        <v>3</v>
      </c>
      <c r="P25" s="222">
        <v>2</v>
      </c>
      <c r="Q25" s="221">
        <f t="shared" si="4"/>
        <v>66.7</v>
      </c>
      <c r="R25" s="291">
        <v>1</v>
      </c>
      <c r="S25" s="220">
        <v>1</v>
      </c>
      <c r="T25" s="291">
        <v>1</v>
      </c>
      <c r="U25" s="221">
        <f t="shared" si="5"/>
        <v>100</v>
      </c>
    </row>
    <row r="26" spans="1:21" s="65" customFormat="1" ht="16.5" customHeight="1">
      <c r="A26" s="83" t="s">
        <v>48</v>
      </c>
      <c r="B26" s="224">
        <v>3</v>
      </c>
      <c r="C26" s="223">
        <v>7</v>
      </c>
      <c r="D26" s="220">
        <v>3</v>
      </c>
      <c r="E26" s="221">
        <f t="shared" si="0"/>
        <v>42.9</v>
      </c>
      <c r="F26" s="222">
        <v>3</v>
      </c>
      <c r="G26" s="222">
        <v>0</v>
      </c>
      <c r="H26" s="221">
        <f t="shared" si="1"/>
        <v>0</v>
      </c>
      <c r="I26" s="220">
        <v>1</v>
      </c>
      <c r="J26" s="220">
        <v>0</v>
      </c>
      <c r="K26" s="221">
        <f t="shared" si="2"/>
        <v>0</v>
      </c>
      <c r="L26" s="222">
        <v>0</v>
      </c>
      <c r="M26" s="222">
        <v>1</v>
      </c>
      <c r="N26" s="221" t="str">
        <f t="shared" si="3"/>
        <v/>
      </c>
      <c r="O26" s="223">
        <v>7</v>
      </c>
      <c r="P26" s="222">
        <v>3</v>
      </c>
      <c r="Q26" s="221">
        <f t="shared" si="4"/>
        <v>42.9</v>
      </c>
      <c r="R26" s="291">
        <v>1</v>
      </c>
      <c r="S26" s="220">
        <v>2</v>
      </c>
      <c r="T26" s="291">
        <v>1</v>
      </c>
      <c r="U26" s="221">
        <f t="shared" si="5"/>
        <v>50</v>
      </c>
    </row>
    <row r="27" spans="1:21" s="65" customFormat="1" ht="16.5" customHeight="1">
      <c r="A27" s="83" t="s">
        <v>49</v>
      </c>
      <c r="B27" s="224">
        <v>4</v>
      </c>
      <c r="C27" s="223">
        <v>21</v>
      </c>
      <c r="D27" s="220">
        <v>4</v>
      </c>
      <c r="E27" s="221">
        <f t="shared" si="0"/>
        <v>19</v>
      </c>
      <c r="F27" s="222">
        <v>4</v>
      </c>
      <c r="G27" s="222">
        <v>0</v>
      </c>
      <c r="H27" s="221">
        <f t="shared" si="1"/>
        <v>0</v>
      </c>
      <c r="I27" s="220">
        <v>0</v>
      </c>
      <c r="J27" s="220">
        <v>0</v>
      </c>
      <c r="K27" s="221" t="str">
        <f t="shared" si="2"/>
        <v/>
      </c>
      <c r="L27" s="222">
        <v>0</v>
      </c>
      <c r="M27" s="222">
        <v>0</v>
      </c>
      <c r="N27" s="221" t="str">
        <f t="shared" si="3"/>
        <v/>
      </c>
      <c r="O27" s="223">
        <v>13</v>
      </c>
      <c r="P27" s="222">
        <v>4</v>
      </c>
      <c r="Q27" s="221">
        <f t="shared" si="4"/>
        <v>30.8</v>
      </c>
      <c r="R27" s="291">
        <v>0</v>
      </c>
      <c r="S27" s="220">
        <v>3</v>
      </c>
      <c r="T27" s="291">
        <v>0</v>
      </c>
      <c r="U27" s="221">
        <f t="shared" si="5"/>
        <v>0</v>
      </c>
    </row>
    <row r="28" spans="1:21" s="65" customFormat="1" ht="16.5" customHeight="1">
      <c r="A28" s="83" t="s">
        <v>50</v>
      </c>
      <c r="B28" s="224">
        <v>32</v>
      </c>
      <c r="C28" s="223">
        <v>95</v>
      </c>
      <c r="D28" s="220">
        <v>31</v>
      </c>
      <c r="E28" s="221">
        <f t="shared" si="0"/>
        <v>32.6</v>
      </c>
      <c r="F28" s="222">
        <v>29</v>
      </c>
      <c r="G28" s="222">
        <v>3</v>
      </c>
      <c r="H28" s="221">
        <f t="shared" si="1"/>
        <v>10.3</v>
      </c>
      <c r="I28" s="220">
        <v>4</v>
      </c>
      <c r="J28" s="220">
        <v>0</v>
      </c>
      <c r="K28" s="221">
        <f t="shared" si="2"/>
        <v>0</v>
      </c>
      <c r="L28" s="222">
        <v>0</v>
      </c>
      <c r="M28" s="222">
        <v>0</v>
      </c>
      <c r="N28" s="221" t="str">
        <f t="shared" si="3"/>
        <v/>
      </c>
      <c r="O28" s="223">
        <v>64</v>
      </c>
      <c r="P28" s="222">
        <v>17</v>
      </c>
      <c r="Q28" s="221">
        <f t="shared" si="4"/>
        <v>26.6</v>
      </c>
      <c r="R28" s="291">
        <v>6</v>
      </c>
      <c r="S28" s="220">
        <v>19</v>
      </c>
      <c r="T28" s="291">
        <v>5</v>
      </c>
      <c r="U28" s="221">
        <f t="shared" si="5"/>
        <v>26.3</v>
      </c>
    </row>
    <row r="29" spans="1:21" s="65" customFormat="1" ht="42" customHeight="1">
      <c r="A29" s="64"/>
      <c r="B29" s="267" t="s">
        <v>51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85"/>
      <c r="P29" s="85"/>
      <c r="Q29" s="85"/>
      <c r="R29" s="85"/>
      <c r="S29" s="85"/>
      <c r="T29" s="85"/>
      <c r="U29" s="85"/>
    </row>
    <row r="30" spans="1:21"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11:21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1:21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1:21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1:21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1:21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11:21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1:21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1:21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1:21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1:21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1:21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1:21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1:21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1:21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1:21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1:21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1:21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1:21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1:21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1:21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</sheetData>
  <mergeCells count="11">
    <mergeCell ref="O3:Q5"/>
    <mergeCell ref="R3:R5"/>
    <mergeCell ref="S3:U5"/>
    <mergeCell ref="B29:N29"/>
    <mergeCell ref="B1:N1"/>
    <mergeCell ref="A3:A6"/>
    <mergeCell ref="B3:B5"/>
    <mergeCell ref="C3:E5"/>
    <mergeCell ref="F3:H5"/>
    <mergeCell ref="I3:K5"/>
    <mergeCell ref="L3:N5"/>
  </mergeCells>
  <printOptions horizontalCentered="1" verticalCentered="1"/>
  <pageMargins left="0.70833333333333304" right="0.70833333333333304" top="0.15763888888888899" bottom="0.15763888888888899" header="0.511811023622047" footer="0.511811023622047"/>
  <pageSetup paperSize="9" scale="74" orientation="landscape" horizontalDpi="300" verticalDpi="300" r:id="rId1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view="pageBreakPreview" zoomScale="90" zoomScaleNormal="70" zoomScalePageLayoutView="90" workbookViewId="0">
      <selection activeCell="H10" sqref="H10"/>
    </sheetView>
  </sheetViews>
  <sheetFormatPr defaultColWidth="8" defaultRowHeight="15"/>
  <cols>
    <col min="1" max="1" width="61.28515625" style="1" customWidth="1"/>
    <col min="2" max="3" width="17.28515625" style="1" customWidth="1"/>
    <col min="4" max="4" width="11" style="1" customWidth="1"/>
    <col min="5" max="5" width="11.5703125" style="1" customWidth="1"/>
    <col min="6" max="1024" width="8" style="1"/>
  </cols>
  <sheetData>
    <row r="1" spans="1:11" ht="27" customHeight="1">
      <c r="A1" s="236" t="s">
        <v>74</v>
      </c>
      <c r="B1" s="236"/>
      <c r="C1" s="236"/>
      <c r="D1" s="236"/>
      <c r="E1" s="236"/>
    </row>
    <row r="2" spans="1:11" ht="23.25" customHeight="1">
      <c r="A2" s="236" t="s">
        <v>75</v>
      </c>
      <c r="B2" s="236"/>
      <c r="C2" s="236"/>
      <c r="D2" s="236"/>
      <c r="E2" s="236"/>
    </row>
    <row r="3" spans="1:11" ht="6" customHeight="1">
      <c r="A3" s="90"/>
    </row>
    <row r="4" spans="1:11" s="3" customFormat="1" ht="23.25" customHeight="1">
      <c r="A4" s="237"/>
      <c r="B4" s="238" t="s">
        <v>123</v>
      </c>
      <c r="C4" s="238" t="s">
        <v>124</v>
      </c>
      <c r="D4" s="256" t="s">
        <v>2</v>
      </c>
      <c r="E4" s="256"/>
    </row>
    <row r="5" spans="1:11" s="3" customFormat="1" ht="38.25" customHeight="1">
      <c r="A5" s="237"/>
      <c r="B5" s="239"/>
      <c r="C5" s="239"/>
      <c r="D5" s="4" t="s">
        <v>3</v>
      </c>
      <c r="E5" s="5" t="s">
        <v>4</v>
      </c>
    </row>
    <row r="6" spans="1:11" s="8" customFormat="1" ht="15.75" customHeight="1">
      <c r="A6" s="6" t="s">
        <v>5</v>
      </c>
      <c r="B6" s="7">
        <v>1</v>
      </c>
      <c r="C6" s="7">
        <v>2</v>
      </c>
      <c r="D6" s="7">
        <v>3</v>
      </c>
      <c r="E6" s="7">
        <v>4</v>
      </c>
    </row>
    <row r="7" spans="1:11" s="8" customFormat="1" ht="29.25" customHeight="1">
      <c r="A7" s="9" t="s">
        <v>53</v>
      </c>
      <c r="B7" s="86" t="s">
        <v>62</v>
      </c>
      <c r="C7" s="87">
        <f>'10'!B8</f>
        <v>4231</v>
      </c>
      <c r="D7" s="12" t="s">
        <v>63</v>
      </c>
      <c r="E7" s="13" t="s">
        <v>63</v>
      </c>
      <c r="K7" s="14"/>
    </row>
    <row r="8" spans="1:11" s="3" customFormat="1" ht="31.5" customHeight="1">
      <c r="A8" s="9" t="s">
        <v>56</v>
      </c>
      <c r="B8" s="208">
        <f>'10'!C8</f>
        <v>9355</v>
      </c>
      <c r="C8" s="11">
        <f>'10'!D8</f>
        <v>4002</v>
      </c>
      <c r="D8" s="13">
        <f>C8/B8*100</f>
        <v>42.779262426509888</v>
      </c>
      <c r="E8" s="15">
        <f>C8-B8</f>
        <v>-5353</v>
      </c>
      <c r="K8" s="14"/>
    </row>
    <row r="9" spans="1:11" s="3" customFormat="1" ht="30" customHeight="1">
      <c r="A9" s="16" t="s">
        <v>57</v>
      </c>
      <c r="B9" s="11">
        <f>'10'!F8</f>
        <v>2597</v>
      </c>
      <c r="C9" s="11">
        <f>'10'!G8</f>
        <v>199</v>
      </c>
      <c r="D9" s="13">
        <f>C9/B9*100</f>
        <v>7.6626877165960732</v>
      </c>
      <c r="E9" s="15">
        <f>C9-B9</f>
        <v>-2398</v>
      </c>
      <c r="K9" s="14"/>
    </row>
    <row r="10" spans="1:11" s="3" customFormat="1" ht="31.5" customHeight="1">
      <c r="A10" s="17" t="s">
        <v>10</v>
      </c>
      <c r="B10" s="11">
        <f>'10'!I8</f>
        <v>680</v>
      </c>
      <c r="C10" s="11">
        <f>'10'!J8</f>
        <v>250</v>
      </c>
      <c r="D10" s="13">
        <f>C10/B10*100</f>
        <v>36.764705882352942</v>
      </c>
      <c r="E10" s="15">
        <f>C10-B10</f>
        <v>-430</v>
      </c>
      <c r="K10" s="14"/>
    </row>
    <row r="11" spans="1:11" s="3" customFormat="1" ht="45.75" customHeight="1">
      <c r="A11" s="17" t="s">
        <v>58</v>
      </c>
      <c r="B11" s="11">
        <f>'10'!L8</f>
        <v>244</v>
      </c>
      <c r="C11" s="11">
        <f>'10'!M8</f>
        <v>47</v>
      </c>
      <c r="D11" s="13">
        <f>C11/B11*100</f>
        <v>19.262295081967213</v>
      </c>
      <c r="E11" s="15">
        <f>C11-B11</f>
        <v>-197</v>
      </c>
      <c r="K11" s="14"/>
    </row>
    <row r="12" spans="1:11" s="3" customFormat="1" ht="43.5" customHeight="1">
      <c r="A12" s="17" t="s">
        <v>12</v>
      </c>
      <c r="B12" s="11">
        <f>'10'!O8</f>
        <v>7521</v>
      </c>
      <c r="C12" s="11">
        <f>'10'!P8</f>
        <v>2176</v>
      </c>
      <c r="D12" s="13">
        <f>C12/B12*100</f>
        <v>28.932322829410985</v>
      </c>
      <c r="E12" s="15">
        <f>C12-B12</f>
        <v>-5345</v>
      </c>
      <c r="K12" s="14"/>
    </row>
    <row r="13" spans="1:11" s="3" customFormat="1" ht="12.75" customHeight="1">
      <c r="A13" s="242" t="s">
        <v>13</v>
      </c>
      <c r="B13" s="242"/>
      <c r="C13" s="242"/>
      <c r="D13" s="242"/>
      <c r="E13" s="242"/>
      <c r="K13" s="14"/>
    </row>
    <row r="14" spans="1:11" s="3" customFormat="1" ht="15" customHeight="1">
      <c r="A14" s="242"/>
      <c r="B14" s="242"/>
      <c r="C14" s="242"/>
      <c r="D14" s="242"/>
      <c r="E14" s="242"/>
      <c r="K14" s="14"/>
    </row>
    <row r="15" spans="1:11" s="3" customFormat="1" ht="20.25" customHeight="1">
      <c r="A15" s="237" t="s">
        <v>1</v>
      </c>
      <c r="B15" s="243" t="s">
        <v>107</v>
      </c>
      <c r="C15" s="243" t="s">
        <v>108</v>
      </c>
      <c r="D15" s="256" t="s">
        <v>2</v>
      </c>
      <c r="E15" s="256"/>
      <c r="K15" s="14"/>
    </row>
    <row r="16" spans="1:11" ht="35.25" customHeight="1">
      <c r="A16" s="237"/>
      <c r="B16" s="243"/>
      <c r="C16" s="243"/>
      <c r="D16" s="4" t="s">
        <v>3</v>
      </c>
      <c r="E16" s="5" t="s">
        <v>14</v>
      </c>
      <c r="K16" s="14"/>
    </row>
    <row r="17" spans="1:11" ht="24" customHeight="1">
      <c r="A17" s="9" t="s">
        <v>59</v>
      </c>
      <c r="B17" s="91" t="s">
        <v>62</v>
      </c>
      <c r="C17" s="87">
        <f>'10'!R8</f>
        <v>1522</v>
      </c>
      <c r="D17" s="92" t="s">
        <v>63</v>
      </c>
      <c r="E17" s="93" t="s">
        <v>63</v>
      </c>
      <c r="K17" s="14"/>
    </row>
    <row r="18" spans="1:11" ht="25.5" customHeight="1">
      <c r="A18" s="22" t="s">
        <v>56</v>
      </c>
      <c r="B18" s="209">
        <f>'10'!S8</f>
        <v>1939</v>
      </c>
      <c r="C18" s="23">
        <f>'10'!T8</f>
        <v>1505</v>
      </c>
      <c r="D18" s="92">
        <f>C18/B18*100</f>
        <v>77.617328519855604</v>
      </c>
      <c r="E18" s="94">
        <f>C18-B18</f>
        <v>-434</v>
      </c>
      <c r="K18" s="14"/>
    </row>
    <row r="19" spans="1:11" ht="49.5" customHeight="1">
      <c r="A19" s="241" t="s">
        <v>17</v>
      </c>
      <c r="B19" s="241"/>
      <c r="C19" s="241"/>
      <c r="D19" s="241"/>
      <c r="E19" s="241"/>
    </row>
  </sheetData>
  <mergeCells count="12">
    <mergeCell ref="A19:E19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527777777777799" right="0.31527777777777799" top="0.55138888888888904" bottom="0.55138888888888904" header="0.511811023622047" footer="0.511811023622047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16</vt:i4>
      </vt:variant>
      <vt:variant>
        <vt:lpstr>Іменовані діапазони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'15'!Заголовки_для_друку</vt:lpstr>
      <vt:lpstr>'16'!Заголовки_для_друку</vt:lpstr>
      <vt:lpstr>'2'!Заголовки_для_друку</vt:lpstr>
      <vt:lpstr>'4'!Заголовки_для_друку</vt:lpstr>
      <vt:lpstr>'6'!Заголовки_для_друку</vt:lpstr>
      <vt:lpstr>'8'!Заголовки_для_друку</vt:lpstr>
      <vt:lpstr>'1'!Область_друку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Шавлач Сергій</cp:lastModifiedBy>
  <cp:revision>1</cp:revision>
  <cp:lastPrinted>2021-05-13T08:50:06Z</cp:lastPrinted>
  <dcterms:created xsi:type="dcterms:W3CDTF">2020-12-10T10:35:03Z</dcterms:created>
  <dcterms:modified xsi:type="dcterms:W3CDTF">2022-12-19T12:29:57Z</dcterms:modified>
  <dc:language>ru-RU</dc:language>
</cp:coreProperties>
</file>